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checkCompatibility="1" autoCompressPictures="0"/>
  <bookViews>
    <workbookView xWindow="80" yWindow="-20" windowWidth="23300" windowHeight="18060" tabRatio="500"/>
  </bookViews>
  <sheets>
    <sheet name="Sheet1" sheetId="1" r:id="rId1"/>
    <sheet name="Sheet2" sheetId="2" r:id="rId2"/>
    <sheet name="Sheet3" sheetId="3" r:id="rId3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46" i="1"/>
  <c r="C146"/>
  <c r="B146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E55"/>
  <c r="F55"/>
  <c r="E56"/>
  <c r="F56"/>
  <c r="E57"/>
  <c r="F57"/>
  <c r="E58"/>
  <c r="F58"/>
  <c r="E59"/>
  <c r="F59"/>
  <c r="E60"/>
  <c r="F60"/>
  <c r="E61"/>
  <c r="F61"/>
  <c r="E62"/>
  <c r="F62"/>
  <c r="E63"/>
  <c r="F63"/>
  <c r="E64"/>
  <c r="F64"/>
  <c r="E65"/>
  <c r="F65"/>
  <c r="E66"/>
  <c r="F66"/>
  <c r="E67"/>
  <c r="F67"/>
  <c r="E68"/>
  <c r="F68"/>
  <c r="E69"/>
  <c r="F69"/>
  <c r="E70"/>
  <c r="F70"/>
  <c r="E71"/>
  <c r="F71"/>
  <c r="E72"/>
  <c r="F72"/>
  <c r="E73"/>
  <c r="F73"/>
  <c r="E74"/>
  <c r="F74"/>
  <c r="E75"/>
  <c r="F75"/>
  <c r="E76"/>
  <c r="F76"/>
  <c r="E77"/>
  <c r="F77"/>
  <c r="E78"/>
  <c r="F78"/>
  <c r="E79"/>
  <c r="F79"/>
  <c r="E80"/>
  <c r="F80"/>
  <c r="E81"/>
  <c r="F81"/>
  <c r="E82"/>
  <c r="F82"/>
  <c r="E83"/>
  <c r="F83"/>
  <c r="E84"/>
  <c r="F84"/>
  <c r="E85"/>
  <c r="F85"/>
  <c r="E86"/>
  <c r="F86"/>
  <c r="E87"/>
  <c r="F87"/>
  <c r="E88"/>
  <c r="F88"/>
  <c r="E89"/>
  <c r="F89"/>
  <c r="E90"/>
  <c r="F90"/>
  <c r="E91"/>
  <c r="F91"/>
  <c r="E92"/>
  <c r="F92"/>
  <c r="E93"/>
  <c r="F93"/>
  <c r="E94"/>
  <c r="F94"/>
  <c r="E95"/>
  <c r="F95"/>
  <c r="E97"/>
  <c r="F97"/>
  <c r="E54"/>
  <c r="F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B97"/>
  <c r="C97"/>
  <c r="C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7"/>
  <c r="G54"/>
  <c r="D8"/>
  <c r="D9"/>
  <c r="D11"/>
  <c r="C31"/>
  <c r="A31"/>
  <c r="D18"/>
  <c r="D19"/>
  <c r="D21"/>
  <c r="D23"/>
</calcChain>
</file>

<file path=xl/sharedStrings.xml><?xml version="1.0" encoding="utf-8"?>
<sst xmlns="http://schemas.openxmlformats.org/spreadsheetml/2006/main" count="84" uniqueCount="63">
  <si>
    <t>Breakdown of 2023 Taxes</t>
    <phoneticPr fontId="4"/>
  </si>
  <si>
    <t>1) Improvement tax calculated using a ratio estabilished from values provided by BC Assessment, Apr  2023</t>
    <phoneticPr fontId="4"/>
  </si>
  <si>
    <t xml:space="preserve">3) For sheds missed by BC Assessment (Sheds on Lots M3, 2, 9 and 13) the value of said sheds is that of </t>
    <phoneticPr fontId="4"/>
  </si>
  <si>
    <t>an average of sheds on lots 10, 15 and 20.</t>
    <phoneticPr fontId="4"/>
  </si>
  <si>
    <t>Refund carried forward from 2022</t>
    <phoneticPr fontId="4"/>
  </si>
  <si>
    <t xml:space="preserve">Taxes are due June 15, 2022. If you have paid your taxes, you will receive a refund (4th column) in due </t>
    <phoneticPr fontId="4"/>
  </si>
  <si>
    <t>course. If you have yet to pay your taxes, please pay the amount shown in column 3 - "Actual"</t>
    <phoneticPr fontId="4"/>
  </si>
  <si>
    <t>2) Value of improvements for the PM's on Lots 4 and 21 is assessed at an avg of PM's on lots 3, 16 &amp; 22.</t>
    <phoneticPr fontId="4"/>
  </si>
  <si>
    <t xml:space="preserve">5) Value of improvements for Lot N split as follows: 1/3 for the Barn, 2/3 for the Boat Shed. </t>
    <phoneticPr fontId="4"/>
  </si>
  <si>
    <t>M1</t>
    <phoneticPr fontId="4"/>
  </si>
  <si>
    <t>M2</t>
    <phoneticPr fontId="4"/>
  </si>
  <si>
    <t>M3</t>
    <phoneticPr fontId="4"/>
  </si>
  <si>
    <t>M1</t>
    <phoneticPr fontId="4"/>
  </si>
  <si>
    <t>M3</t>
    <phoneticPr fontId="4"/>
  </si>
  <si>
    <t>L (Log Cabin)</t>
    <phoneticPr fontId="4"/>
  </si>
  <si>
    <t>In determining the improvement tax per lot, the following was taken into consideration:</t>
    <phoneticPr fontId="4"/>
  </si>
  <si>
    <t>Tax Type</t>
    <phoneticPr fontId="4"/>
  </si>
  <si>
    <t>Assessed</t>
    <phoneticPr fontId="4"/>
  </si>
  <si>
    <t>Value</t>
    <phoneticPr fontId="4"/>
  </si>
  <si>
    <t>Mill Rate</t>
    <phoneticPr fontId="4"/>
  </si>
  <si>
    <t>Tax Due</t>
    <phoneticPr fontId="4"/>
  </si>
  <si>
    <t>Rural</t>
    <phoneticPr fontId="4"/>
  </si>
  <si>
    <t>Assessed</t>
    <phoneticPr fontId="4"/>
  </si>
  <si>
    <t>Land Tax per Share</t>
    <phoneticPr fontId="4"/>
  </si>
  <si>
    <t>Land Tax</t>
    <phoneticPr fontId="4"/>
  </si>
  <si>
    <t># of Shares</t>
    <phoneticPr fontId="4"/>
  </si>
  <si>
    <t>Tax/Share</t>
    <phoneticPr fontId="4"/>
  </si>
  <si>
    <t>Improvement Tax per Lot</t>
    <phoneticPr fontId="4"/>
  </si>
  <si>
    <t>Total Tax Payable</t>
    <phoneticPr fontId="4"/>
  </si>
  <si>
    <t>Total Improvement Tax</t>
    <phoneticPr fontId="4"/>
  </si>
  <si>
    <t>Total Land Tax</t>
    <phoneticPr fontId="4"/>
  </si>
  <si>
    <t>Land Tax</t>
    <phoneticPr fontId="4"/>
  </si>
  <si>
    <t>Improvement Tax</t>
    <phoneticPr fontId="4"/>
  </si>
  <si>
    <t>Lot#</t>
  </si>
  <si>
    <t>A</t>
  </si>
  <si>
    <t>B</t>
  </si>
  <si>
    <t>C</t>
  </si>
  <si>
    <t>D</t>
  </si>
  <si>
    <t>E</t>
  </si>
  <si>
    <t>F</t>
  </si>
  <si>
    <t>G</t>
  </si>
  <si>
    <t>H&amp;I (Duplex)</t>
  </si>
  <si>
    <t>J (House)</t>
  </si>
  <si>
    <t>K</t>
  </si>
  <si>
    <t>N (Barn)</t>
  </si>
  <si>
    <t>N (Boat Shed)</t>
  </si>
  <si>
    <t>O</t>
  </si>
  <si>
    <t>Totals</t>
  </si>
  <si>
    <t>Shares</t>
  </si>
  <si>
    <t>Assessed Value</t>
  </si>
  <si>
    <t>Land Tax</t>
  </si>
  <si>
    <t>Improvements</t>
  </si>
  <si>
    <t>Ratio</t>
  </si>
  <si>
    <t xml:space="preserve">Improvement </t>
  </si>
  <si>
    <t>Tax</t>
  </si>
  <si>
    <t>Total Tax</t>
  </si>
  <si>
    <t>Due</t>
  </si>
  <si>
    <t>Estimated</t>
    <phoneticPr fontId="4"/>
  </si>
  <si>
    <t>Actual</t>
    <phoneticPr fontId="4"/>
  </si>
  <si>
    <t>Total</t>
    <phoneticPr fontId="4"/>
  </si>
  <si>
    <t>Rural</t>
    <phoneticPr fontId="4"/>
  </si>
  <si>
    <t>Edu/RCMP/Local</t>
    <phoneticPr fontId="4"/>
  </si>
  <si>
    <t>Refund</t>
    <phoneticPr fontId="4"/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</si>
</sst>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"/>
  </numFmts>
  <fonts count="5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2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2" fillId="0" borderId="0" xfId="0" applyFont="1" applyAlignment="1"/>
    <xf numFmtId="2" fontId="2" fillId="0" borderId="0" xfId="0" applyNumberFormat="1" applyFont="1"/>
    <xf numFmtId="2" fontId="0" fillId="0" borderId="0" xfId="0" applyNumberFormat="1" applyAlignment="1"/>
    <xf numFmtId="0" fontId="0" fillId="0" borderId="0" xfId="0" applyAlignment="1"/>
    <xf numFmtId="165" fontId="0" fillId="0" borderId="0" xfId="0" applyNumberFormat="1"/>
    <xf numFmtId="165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/>
    <xf numFmtId="2" fontId="0" fillId="0" borderId="0" xfId="0" applyNumberForma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/>
    <xf numFmtId="2" fontId="3" fillId="0" borderId="0" xfId="0" applyNumberFormat="1" applyFont="1" applyAlignment="1">
      <alignment horizontal="center"/>
    </xf>
    <xf numFmtId="2" fontId="0" fillId="0" borderId="0" xfId="0" applyNumberFormat="1" applyAlignment="1"/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149"/>
  <sheetViews>
    <sheetView tabSelected="1" view="pageLayout" topLeftCell="A92" zoomScale="150" workbookViewId="0">
      <selection activeCell="D103" sqref="D103:D146"/>
    </sheetView>
  </sheetViews>
  <sheetFormatPr baseColWidth="10" defaultRowHeight="13"/>
  <cols>
    <col min="1" max="1" width="12.85546875" customWidth="1"/>
    <col min="2" max="2" width="10.28515625" style="2" customWidth="1"/>
    <col min="3" max="3" width="10.28515625" style="5" customWidth="1"/>
    <col min="4" max="4" width="12.85546875" customWidth="1"/>
    <col min="5" max="5" width="7.7109375" customWidth="1"/>
    <col min="6" max="7" width="12.85546875" customWidth="1"/>
  </cols>
  <sheetData>
    <row r="1" spans="1:7" s="11" customFormat="1">
      <c r="A1" s="25" t="s">
        <v>0</v>
      </c>
      <c r="B1" s="25"/>
      <c r="C1" s="25"/>
      <c r="D1" s="25"/>
      <c r="E1" s="25"/>
      <c r="F1" s="25"/>
      <c r="G1" s="25"/>
    </row>
    <row r="3" spans="1:7">
      <c r="A3" s="10" t="s">
        <v>31</v>
      </c>
    </row>
    <row r="5" spans="1:7">
      <c r="A5" t="s">
        <v>16</v>
      </c>
      <c r="B5" s="2" t="s">
        <v>17</v>
      </c>
      <c r="C5" s="9" t="s">
        <v>19</v>
      </c>
      <c r="D5" s="2" t="s">
        <v>20</v>
      </c>
    </row>
    <row r="6" spans="1:7">
      <c r="B6" s="2" t="s">
        <v>18</v>
      </c>
    </row>
    <row r="8" spans="1:7">
      <c r="A8" t="s">
        <v>60</v>
      </c>
      <c r="B8" s="6">
        <v>5080000</v>
      </c>
      <c r="C8" s="18">
        <v>0.34</v>
      </c>
      <c r="D8" s="5">
        <f>B8/1000*C8</f>
        <v>1727.2</v>
      </c>
    </row>
    <row r="9" spans="1:7">
      <c r="A9" t="s">
        <v>61</v>
      </c>
      <c r="B9" s="6">
        <v>4115000</v>
      </c>
      <c r="C9" s="18">
        <v>2.8213200000000001</v>
      </c>
      <c r="D9" s="5">
        <f>B9/1000*C9</f>
        <v>11609.7318</v>
      </c>
    </row>
    <row r="10" spans="1:7">
      <c r="D10" s="5"/>
    </row>
    <row r="11" spans="1:7">
      <c r="B11" s="26" t="s">
        <v>30</v>
      </c>
      <c r="C11" s="26"/>
      <c r="D11" s="5">
        <f>SUM(D8:D10)</f>
        <v>13336.9318</v>
      </c>
    </row>
    <row r="13" spans="1:7">
      <c r="A13" s="27" t="s">
        <v>32</v>
      </c>
      <c r="B13" s="25"/>
    </row>
    <row r="15" spans="1:7">
      <c r="A15" t="s">
        <v>16</v>
      </c>
      <c r="B15" s="2" t="s">
        <v>22</v>
      </c>
      <c r="C15" s="9" t="s">
        <v>19</v>
      </c>
      <c r="D15" s="2" t="s">
        <v>20</v>
      </c>
    </row>
    <row r="16" spans="1:7">
      <c r="B16" s="2" t="s">
        <v>18</v>
      </c>
    </row>
    <row r="18" spans="1:7">
      <c r="A18" t="s">
        <v>21</v>
      </c>
      <c r="B18" s="6">
        <v>3773000</v>
      </c>
      <c r="C18" s="19">
        <v>0.34</v>
      </c>
      <c r="D18" s="5">
        <f>B18/1000*C18</f>
        <v>1282.8200000000002</v>
      </c>
    </row>
    <row r="19" spans="1:7">
      <c r="A19" t="s">
        <v>61</v>
      </c>
      <c r="B19" s="6">
        <v>3773000</v>
      </c>
      <c r="C19" s="19">
        <v>2.8213200000000001</v>
      </c>
      <c r="D19" s="5">
        <f>B19/1000*C19</f>
        <v>10644.84036</v>
      </c>
    </row>
    <row r="20" spans="1:7">
      <c r="B20" s="6"/>
      <c r="C20" s="12"/>
      <c r="D20" s="5"/>
    </row>
    <row r="21" spans="1:7">
      <c r="B21" s="26" t="s">
        <v>29</v>
      </c>
      <c r="C21" s="26"/>
      <c r="D21" s="5">
        <f>SUM(D18:D20)</f>
        <v>11927.66036</v>
      </c>
    </row>
    <row r="22" spans="1:7">
      <c r="B22" s="6"/>
      <c r="C22" s="12"/>
      <c r="D22" s="5"/>
    </row>
    <row r="23" spans="1:7">
      <c r="A23" s="27" t="s">
        <v>28</v>
      </c>
      <c r="B23" s="27"/>
      <c r="C23" s="12"/>
      <c r="D23" s="5">
        <f>D11+D21</f>
        <v>25264.59216</v>
      </c>
    </row>
    <row r="24" spans="1:7">
      <c r="A24" s="14"/>
      <c r="B24" s="14"/>
      <c r="C24" s="12"/>
      <c r="D24" s="5"/>
    </row>
    <row r="25" spans="1:7">
      <c r="A25" s="14"/>
      <c r="B25" s="14"/>
      <c r="C25" s="12"/>
      <c r="D25" s="5"/>
    </row>
    <row r="26" spans="1:7">
      <c r="B26" s="6"/>
      <c r="C26" s="12"/>
      <c r="D26" s="5"/>
    </row>
    <row r="27" spans="1:7">
      <c r="A27" s="25" t="s">
        <v>23</v>
      </c>
      <c r="B27" s="25"/>
      <c r="C27" s="25"/>
      <c r="D27" s="25"/>
      <c r="E27" s="25"/>
      <c r="F27" s="25"/>
      <c r="G27" s="25"/>
    </row>
    <row r="28" spans="1:7">
      <c r="B28" s="6"/>
      <c r="C28" s="12"/>
      <c r="D28" s="5"/>
    </row>
    <row r="29" spans="1:7">
      <c r="A29" t="s">
        <v>24</v>
      </c>
      <c r="B29" s="2" t="s">
        <v>25</v>
      </c>
      <c r="C29" s="13" t="s">
        <v>26</v>
      </c>
      <c r="D29" s="5"/>
    </row>
    <row r="30" spans="1:7">
      <c r="B30" s="6"/>
      <c r="C30" s="12"/>
      <c r="D30" s="5"/>
    </row>
    <row r="31" spans="1:7">
      <c r="A31" s="5">
        <f>D11</f>
        <v>13336.9318</v>
      </c>
      <c r="B31" s="6">
        <v>58</v>
      </c>
      <c r="C31" s="15">
        <f>D11/B31</f>
        <v>229.94710000000001</v>
      </c>
      <c r="D31" s="5"/>
    </row>
    <row r="32" spans="1:7">
      <c r="A32" s="5"/>
      <c r="B32" s="6"/>
      <c r="D32" s="5"/>
    </row>
    <row r="33" spans="1:7">
      <c r="A33" s="5"/>
      <c r="B33" s="6"/>
      <c r="D33" s="5"/>
    </row>
    <row r="34" spans="1:7">
      <c r="A34" s="5"/>
      <c r="B34" s="6"/>
      <c r="D34" s="5"/>
    </row>
    <row r="35" spans="1:7">
      <c r="A35" s="30" t="s">
        <v>27</v>
      </c>
      <c r="B35" s="30"/>
      <c r="C35" s="30"/>
      <c r="D35" s="30"/>
      <c r="E35" s="30"/>
      <c r="F35" s="30"/>
      <c r="G35" s="30"/>
    </row>
    <row r="36" spans="1:7">
      <c r="A36" s="5"/>
      <c r="B36" s="6"/>
      <c r="D36" s="5"/>
    </row>
    <row r="37" spans="1:7">
      <c r="A37" s="29" t="s">
        <v>15</v>
      </c>
      <c r="B37" s="29"/>
      <c r="C37" s="29"/>
      <c r="D37" s="29"/>
      <c r="E37" s="29"/>
      <c r="F37" s="29"/>
      <c r="G37" s="29"/>
    </row>
    <row r="38" spans="1:7">
      <c r="A38" s="5"/>
      <c r="B38" s="6"/>
      <c r="D38" s="5"/>
    </row>
    <row r="39" spans="1:7">
      <c r="A39" s="29" t="s">
        <v>1</v>
      </c>
      <c r="B39" s="29"/>
      <c r="C39" s="29"/>
      <c r="D39" s="29"/>
      <c r="E39" s="29"/>
      <c r="F39" s="29"/>
      <c r="G39" s="29"/>
    </row>
    <row r="40" spans="1:7">
      <c r="A40" s="29" t="s">
        <v>7</v>
      </c>
      <c r="B40" s="29"/>
      <c r="C40" s="29"/>
      <c r="D40" s="29"/>
      <c r="E40" s="29"/>
      <c r="F40" s="29"/>
      <c r="G40" s="29"/>
    </row>
    <row r="41" spans="1:7">
      <c r="A41" s="29" t="s">
        <v>2</v>
      </c>
      <c r="B41" s="29"/>
      <c r="C41" s="29"/>
      <c r="D41" s="29"/>
      <c r="E41" s="29"/>
      <c r="F41" s="29"/>
      <c r="G41" s="29"/>
    </row>
    <row r="42" spans="1:7">
      <c r="A42" s="23" t="s">
        <v>3</v>
      </c>
      <c r="B42" s="23"/>
      <c r="C42" s="23"/>
      <c r="D42" s="23"/>
      <c r="E42" s="23"/>
      <c r="F42" s="23"/>
      <c r="G42" s="23"/>
    </row>
    <row r="43" spans="1:7">
      <c r="A43" s="29" t="s">
        <v>8</v>
      </c>
      <c r="B43" s="29"/>
      <c r="C43" s="29"/>
      <c r="D43" s="29"/>
      <c r="E43" s="29"/>
      <c r="F43" s="29"/>
      <c r="G43" s="29"/>
    </row>
    <row r="44" spans="1:7">
      <c r="A44" s="16"/>
      <c r="B44" s="17"/>
      <c r="C44" s="17"/>
      <c r="D44" s="17"/>
      <c r="E44" s="17"/>
      <c r="F44" s="17"/>
      <c r="G44" s="17"/>
    </row>
    <row r="45" spans="1:7">
      <c r="A45" s="16"/>
      <c r="B45" s="17"/>
      <c r="C45" s="17"/>
      <c r="D45" s="17"/>
      <c r="E45" s="17"/>
      <c r="F45" s="17"/>
      <c r="G45" s="17"/>
    </row>
    <row r="46" spans="1:7">
      <c r="A46" s="5"/>
      <c r="B46" s="6"/>
      <c r="D46" s="5"/>
    </row>
    <row r="47" spans="1:7">
      <c r="A47" s="5"/>
      <c r="B47" s="6"/>
      <c r="D47" s="5"/>
    </row>
    <row r="48" spans="1:7">
      <c r="A48" s="5"/>
      <c r="B48" s="6"/>
      <c r="D48" s="5"/>
    </row>
    <row r="49" spans="1:7">
      <c r="A49" s="5"/>
      <c r="B49" s="6"/>
      <c r="D49" s="5"/>
    </row>
    <row r="50" spans="1:7">
      <c r="A50" s="5"/>
      <c r="B50" s="6"/>
      <c r="D50" s="5"/>
    </row>
    <row r="51" spans="1:7">
      <c r="A51" s="3" t="s">
        <v>33</v>
      </c>
      <c r="B51" s="4" t="s">
        <v>48</v>
      </c>
      <c r="C51" s="8" t="s">
        <v>50</v>
      </c>
      <c r="D51" s="4" t="s">
        <v>49</v>
      </c>
      <c r="E51" s="4" t="s">
        <v>52</v>
      </c>
      <c r="F51" s="4" t="s">
        <v>53</v>
      </c>
      <c r="G51" s="4" t="s">
        <v>55</v>
      </c>
    </row>
    <row r="52" spans="1:7">
      <c r="A52" s="3"/>
      <c r="B52" s="4"/>
      <c r="C52" s="8"/>
      <c r="D52" s="4" t="s">
        <v>51</v>
      </c>
      <c r="E52" s="4"/>
      <c r="F52" s="4" t="s">
        <v>54</v>
      </c>
      <c r="G52" s="4" t="s">
        <v>56</v>
      </c>
    </row>
    <row r="54" spans="1:7">
      <c r="A54" t="s">
        <v>34</v>
      </c>
      <c r="B54" s="2">
        <v>2</v>
      </c>
      <c r="C54" s="5">
        <f>B54*229.95</f>
        <v>459.9</v>
      </c>
      <c r="D54">
        <v>253587</v>
      </c>
      <c r="E54">
        <f>D54/2465155</f>
        <v>0.10286858230009878</v>
      </c>
      <c r="F54" s="5">
        <f>E54*11927.66</f>
        <v>1226.9814743575962</v>
      </c>
      <c r="G54" s="5">
        <f t="shared" ref="G54:G95" si="0">C54+F54</f>
        <v>1686.8814743575963</v>
      </c>
    </row>
    <row r="55" spans="1:7">
      <c r="A55" t="s">
        <v>35</v>
      </c>
      <c r="B55" s="2">
        <v>2</v>
      </c>
      <c r="C55" s="5">
        <f t="shared" ref="C55:C97" si="1">B55*229.95</f>
        <v>459.9</v>
      </c>
      <c r="D55">
        <v>138040</v>
      </c>
      <c r="E55">
        <f t="shared" ref="E55:E97" si="2">D55/2465155</f>
        <v>5.5996478923232007E-2</v>
      </c>
      <c r="F55" s="5">
        <f t="shared" ref="F55:F97" si="3">E55*11927.66</f>
        <v>667.90696179347742</v>
      </c>
      <c r="G55" s="5">
        <f t="shared" si="0"/>
        <v>1127.8069617934775</v>
      </c>
    </row>
    <row r="56" spans="1:7">
      <c r="A56" t="s">
        <v>36</v>
      </c>
      <c r="B56" s="2">
        <v>2</v>
      </c>
      <c r="C56" s="5">
        <f t="shared" si="1"/>
        <v>459.9</v>
      </c>
      <c r="D56">
        <v>164463</v>
      </c>
      <c r="E56">
        <f t="shared" si="2"/>
        <v>6.6715074711326469E-2</v>
      </c>
      <c r="F56" s="5">
        <f t="shared" si="3"/>
        <v>795.75472803130026</v>
      </c>
      <c r="G56" s="5">
        <f t="shared" si="0"/>
        <v>1255.6547280313002</v>
      </c>
    </row>
    <row r="57" spans="1:7">
      <c r="A57" t="s">
        <v>37</v>
      </c>
      <c r="B57" s="2">
        <v>2</v>
      </c>
      <c r="C57" s="5">
        <f t="shared" si="1"/>
        <v>459.9</v>
      </c>
      <c r="D57">
        <v>39024</v>
      </c>
      <c r="E57">
        <f t="shared" si="2"/>
        <v>1.5830241911766196E-2</v>
      </c>
      <c r="F57" s="5">
        <f t="shared" si="3"/>
        <v>188.81774324129717</v>
      </c>
      <c r="G57" s="5">
        <f t="shared" si="0"/>
        <v>648.71774324129717</v>
      </c>
    </row>
    <row r="58" spans="1:7">
      <c r="A58" t="s">
        <v>38</v>
      </c>
      <c r="B58" s="2">
        <v>2</v>
      </c>
      <c r="C58" s="5">
        <f t="shared" si="1"/>
        <v>459.9</v>
      </c>
      <c r="D58">
        <v>52079</v>
      </c>
      <c r="E58">
        <f t="shared" si="2"/>
        <v>2.1126054953948131E-2</v>
      </c>
      <c r="F58" s="5">
        <f t="shared" si="3"/>
        <v>251.98440063200894</v>
      </c>
      <c r="G58" s="5">
        <f t="shared" si="0"/>
        <v>711.88440063200892</v>
      </c>
    </row>
    <row r="59" spans="1:7">
      <c r="A59" t="s">
        <v>39</v>
      </c>
      <c r="B59" s="2">
        <v>2</v>
      </c>
      <c r="C59" s="5">
        <f t="shared" si="1"/>
        <v>459.9</v>
      </c>
      <c r="D59">
        <v>131566</v>
      </c>
      <c r="E59">
        <f t="shared" si="2"/>
        <v>5.337027489143685E-2</v>
      </c>
      <c r="F59" s="5">
        <f t="shared" si="3"/>
        <v>636.5824930115956</v>
      </c>
      <c r="G59" s="5">
        <f t="shared" si="0"/>
        <v>1096.4824930115956</v>
      </c>
    </row>
    <row r="60" spans="1:7">
      <c r="A60" t="s">
        <v>40</v>
      </c>
      <c r="B60" s="2">
        <v>2</v>
      </c>
      <c r="C60" s="5">
        <f t="shared" si="1"/>
        <v>459.9</v>
      </c>
      <c r="D60">
        <v>43530</v>
      </c>
      <c r="E60">
        <f t="shared" si="2"/>
        <v>1.765811886068016E-2</v>
      </c>
      <c r="F60" s="5">
        <f t="shared" si="3"/>
        <v>210.6200380097803</v>
      </c>
      <c r="G60" s="5">
        <f t="shared" si="0"/>
        <v>670.52003800978025</v>
      </c>
    </row>
    <row r="61" spans="1:7">
      <c r="A61" t="s">
        <v>41</v>
      </c>
      <c r="B61" s="2">
        <v>4</v>
      </c>
      <c r="C61" s="5">
        <f t="shared" si="1"/>
        <v>919.8</v>
      </c>
      <c r="D61">
        <v>96084</v>
      </c>
      <c r="E61">
        <f t="shared" si="2"/>
        <v>3.8976859467254592E-2</v>
      </c>
      <c r="F61" s="5">
        <f t="shared" si="3"/>
        <v>464.9027275931939</v>
      </c>
      <c r="G61" s="5">
        <f t="shared" si="0"/>
        <v>1384.7027275931939</v>
      </c>
    </row>
    <row r="62" spans="1:7">
      <c r="A62" t="s">
        <v>42</v>
      </c>
      <c r="B62" s="2">
        <v>2</v>
      </c>
      <c r="C62" s="5">
        <f t="shared" si="1"/>
        <v>459.9</v>
      </c>
      <c r="D62">
        <v>316484</v>
      </c>
      <c r="E62">
        <f t="shared" si="2"/>
        <v>0.12838300228586033</v>
      </c>
      <c r="F62" s="5">
        <f t="shared" si="3"/>
        <v>1531.3088010449649</v>
      </c>
      <c r="G62" s="5">
        <f t="shared" si="0"/>
        <v>1991.2088010449647</v>
      </c>
    </row>
    <row r="63" spans="1:7">
      <c r="A63" t="s">
        <v>43</v>
      </c>
      <c r="B63" s="2">
        <v>2</v>
      </c>
      <c r="C63" s="5">
        <f t="shared" si="1"/>
        <v>459.9</v>
      </c>
      <c r="D63">
        <v>107965</v>
      </c>
      <c r="E63">
        <f t="shared" si="2"/>
        <v>4.3796434706945407E-2</v>
      </c>
      <c r="F63" s="5">
        <f t="shared" si="3"/>
        <v>522.38898239664445</v>
      </c>
      <c r="G63" s="5">
        <f t="shared" si="0"/>
        <v>982.28898239664443</v>
      </c>
    </row>
    <row r="64" spans="1:7">
      <c r="A64" t="s">
        <v>14</v>
      </c>
      <c r="B64" s="2">
        <v>2</v>
      </c>
      <c r="C64" s="5">
        <f t="shared" si="1"/>
        <v>459.9</v>
      </c>
      <c r="D64">
        <v>349400</v>
      </c>
      <c r="E64">
        <f t="shared" si="2"/>
        <v>0.14173550953185499</v>
      </c>
      <c r="F64" s="5">
        <f t="shared" si="3"/>
        <v>1690.5729676227254</v>
      </c>
      <c r="G64" s="5">
        <f t="shared" si="0"/>
        <v>2150.4729676227253</v>
      </c>
    </row>
    <row r="65" spans="1:7">
      <c r="A65" t="s">
        <v>9</v>
      </c>
      <c r="B65" s="2">
        <v>1</v>
      </c>
      <c r="C65" s="5">
        <f t="shared" si="1"/>
        <v>229.95</v>
      </c>
      <c r="D65">
        <v>0</v>
      </c>
      <c r="E65">
        <f t="shared" si="2"/>
        <v>0</v>
      </c>
      <c r="F65" s="5">
        <f t="shared" si="3"/>
        <v>0</v>
      </c>
      <c r="G65" s="5">
        <f t="shared" si="0"/>
        <v>229.95</v>
      </c>
    </row>
    <row r="66" spans="1:7">
      <c r="A66" t="s">
        <v>10</v>
      </c>
      <c r="B66" s="2">
        <v>1</v>
      </c>
      <c r="C66" s="5">
        <f t="shared" si="1"/>
        <v>229.95</v>
      </c>
      <c r="D66">
        <v>0</v>
      </c>
      <c r="E66">
        <f t="shared" si="2"/>
        <v>0</v>
      </c>
      <c r="F66" s="5">
        <f t="shared" si="3"/>
        <v>0</v>
      </c>
      <c r="G66" s="5">
        <f t="shared" si="0"/>
        <v>229.95</v>
      </c>
    </row>
    <row r="67" spans="1:7">
      <c r="A67" t="s">
        <v>11</v>
      </c>
      <c r="B67" s="2">
        <v>1</v>
      </c>
      <c r="C67" s="5">
        <f t="shared" si="1"/>
        <v>229.95</v>
      </c>
      <c r="D67">
        <v>2320</v>
      </c>
      <c r="E67">
        <f t="shared" si="2"/>
        <v>9.4111729282742875E-4</v>
      </c>
      <c r="F67" s="5">
        <f t="shared" si="3"/>
        <v>11.225327088966008</v>
      </c>
      <c r="G67" s="5">
        <f t="shared" si="0"/>
        <v>241.17532708896599</v>
      </c>
    </row>
    <row r="68" spans="1:7">
      <c r="A68" t="s">
        <v>44</v>
      </c>
      <c r="B68" s="2">
        <v>2</v>
      </c>
      <c r="C68" s="5">
        <f t="shared" si="1"/>
        <v>459.9</v>
      </c>
      <c r="D68">
        <v>42191</v>
      </c>
      <c r="E68">
        <f t="shared" si="2"/>
        <v>1.7114948147276744E-2</v>
      </c>
      <c r="F68" s="5">
        <f t="shared" si="3"/>
        <v>204.14128241834692</v>
      </c>
      <c r="G68" s="5">
        <f t="shared" si="0"/>
        <v>664.0412824183469</v>
      </c>
    </row>
    <row r="69" spans="1:7">
      <c r="A69" t="s">
        <v>45</v>
      </c>
      <c r="B69" s="2">
        <v>3</v>
      </c>
      <c r="C69" s="5">
        <f t="shared" si="1"/>
        <v>689.84999999999991</v>
      </c>
      <c r="D69">
        <v>84383</v>
      </c>
      <c r="E69">
        <f t="shared" si="2"/>
        <v>3.4230301948559014E-2</v>
      </c>
      <c r="F69" s="5">
        <f t="shared" si="3"/>
        <v>408.2874033397494</v>
      </c>
      <c r="G69" s="5">
        <f t="shared" si="0"/>
        <v>1098.1374033397492</v>
      </c>
    </row>
    <row r="70" spans="1:7">
      <c r="A70" t="s">
        <v>46</v>
      </c>
      <c r="B70" s="2">
        <v>1</v>
      </c>
      <c r="C70" s="5">
        <f t="shared" si="1"/>
        <v>229.95</v>
      </c>
      <c r="D70">
        <v>0</v>
      </c>
      <c r="E70">
        <f t="shared" si="2"/>
        <v>0</v>
      </c>
      <c r="F70" s="5">
        <f t="shared" si="3"/>
        <v>0</v>
      </c>
      <c r="G70" s="5">
        <f t="shared" si="0"/>
        <v>229.95</v>
      </c>
    </row>
    <row r="71" spans="1:7">
      <c r="A71" s="1">
        <v>1</v>
      </c>
      <c r="B71" s="2">
        <v>1</v>
      </c>
      <c r="C71" s="5">
        <f t="shared" si="1"/>
        <v>229.95</v>
      </c>
      <c r="D71">
        <v>0</v>
      </c>
      <c r="E71">
        <f t="shared" si="2"/>
        <v>0</v>
      </c>
      <c r="F71" s="5">
        <f t="shared" si="3"/>
        <v>0</v>
      </c>
      <c r="G71" s="5">
        <f t="shared" si="0"/>
        <v>229.95</v>
      </c>
    </row>
    <row r="72" spans="1:7">
      <c r="A72" s="1">
        <v>2</v>
      </c>
      <c r="B72" s="2">
        <v>1</v>
      </c>
      <c r="C72" s="5">
        <f t="shared" si="1"/>
        <v>229.95</v>
      </c>
      <c r="D72">
        <v>3840</v>
      </c>
      <c r="E72">
        <f t="shared" si="2"/>
        <v>1.5577113812316062E-3</v>
      </c>
      <c r="F72" s="5">
        <f t="shared" si="3"/>
        <v>18.579851733460981</v>
      </c>
      <c r="G72" s="5">
        <f t="shared" si="0"/>
        <v>248.52985173346096</v>
      </c>
    </row>
    <row r="73" spans="1:7">
      <c r="A73" s="1">
        <v>3</v>
      </c>
      <c r="B73" s="2">
        <v>1</v>
      </c>
      <c r="C73" s="5">
        <f t="shared" si="1"/>
        <v>229.95</v>
      </c>
      <c r="D73">
        <v>98820</v>
      </c>
      <c r="E73">
        <f t="shared" si="2"/>
        <v>4.0086728826382111E-2</v>
      </c>
      <c r="F73" s="5">
        <f t="shared" si="3"/>
        <v>478.14087195328483</v>
      </c>
      <c r="G73" s="5">
        <f t="shared" si="0"/>
        <v>708.09087195328482</v>
      </c>
    </row>
    <row r="74" spans="1:7">
      <c r="A74" s="1">
        <v>4</v>
      </c>
      <c r="B74" s="2">
        <v>1</v>
      </c>
      <c r="C74" s="5">
        <f t="shared" si="1"/>
        <v>229.95</v>
      </c>
      <c r="D74">
        <v>103247</v>
      </c>
      <c r="E74">
        <f t="shared" si="2"/>
        <v>4.1882559108859282E-2</v>
      </c>
      <c r="F74" s="5">
        <f t="shared" si="3"/>
        <v>499.56092498037651</v>
      </c>
      <c r="G74" s="5">
        <f t="shared" si="0"/>
        <v>729.51092498037656</v>
      </c>
    </row>
    <row r="75" spans="1:7">
      <c r="A75" s="1">
        <v>5</v>
      </c>
      <c r="B75" s="2">
        <v>1</v>
      </c>
      <c r="C75" s="5">
        <f t="shared" si="1"/>
        <v>229.95</v>
      </c>
      <c r="D75">
        <v>0</v>
      </c>
      <c r="E75">
        <f t="shared" si="2"/>
        <v>0</v>
      </c>
      <c r="F75" s="5">
        <f t="shared" si="3"/>
        <v>0</v>
      </c>
      <c r="G75" s="5">
        <f t="shared" si="0"/>
        <v>229.95</v>
      </c>
    </row>
    <row r="76" spans="1:7">
      <c r="A76" s="1">
        <v>6</v>
      </c>
      <c r="B76" s="2">
        <v>1</v>
      </c>
      <c r="C76" s="5">
        <f t="shared" si="1"/>
        <v>229.95</v>
      </c>
      <c r="D76">
        <v>0</v>
      </c>
      <c r="E76">
        <f t="shared" si="2"/>
        <v>0</v>
      </c>
      <c r="F76" s="5">
        <f t="shared" si="3"/>
        <v>0</v>
      </c>
      <c r="G76" s="5">
        <f t="shared" si="0"/>
        <v>229.95</v>
      </c>
    </row>
    <row r="77" spans="1:7">
      <c r="A77" s="1">
        <v>7</v>
      </c>
      <c r="B77" s="2">
        <v>1</v>
      </c>
      <c r="C77" s="5">
        <f t="shared" si="1"/>
        <v>229.95</v>
      </c>
      <c r="D77">
        <v>0</v>
      </c>
      <c r="E77">
        <f t="shared" si="2"/>
        <v>0</v>
      </c>
      <c r="F77" s="5">
        <f t="shared" si="3"/>
        <v>0</v>
      </c>
      <c r="G77" s="5">
        <f t="shared" si="0"/>
        <v>229.95</v>
      </c>
    </row>
    <row r="78" spans="1:7">
      <c r="A78" s="1">
        <v>8</v>
      </c>
      <c r="B78" s="2">
        <v>1</v>
      </c>
      <c r="C78" s="5">
        <f t="shared" si="1"/>
        <v>229.95</v>
      </c>
      <c r="D78">
        <v>0</v>
      </c>
      <c r="E78">
        <f t="shared" si="2"/>
        <v>0</v>
      </c>
      <c r="F78" s="5">
        <f t="shared" si="3"/>
        <v>0</v>
      </c>
      <c r="G78" s="5">
        <f t="shared" si="0"/>
        <v>229.95</v>
      </c>
    </row>
    <row r="79" spans="1:7">
      <c r="A79" s="1">
        <v>9</v>
      </c>
      <c r="B79" s="2">
        <v>1</v>
      </c>
      <c r="C79" s="5">
        <f t="shared" si="1"/>
        <v>229.95</v>
      </c>
      <c r="D79">
        <v>3581</v>
      </c>
      <c r="E79">
        <f t="shared" si="2"/>
        <v>1.4526469937995786E-3</v>
      </c>
      <c r="F79" s="5">
        <f t="shared" si="3"/>
        <v>17.32667944206348</v>
      </c>
      <c r="G79" s="5">
        <f t="shared" si="0"/>
        <v>247.27667944206348</v>
      </c>
    </row>
    <row r="80" spans="1:7">
      <c r="A80" s="1">
        <v>10</v>
      </c>
      <c r="B80" s="2">
        <v>1</v>
      </c>
      <c r="C80" s="5">
        <f t="shared" si="1"/>
        <v>229.95</v>
      </c>
      <c r="D80">
        <v>6662</v>
      </c>
      <c r="E80">
        <f t="shared" si="2"/>
        <v>2.702466984834625E-3</v>
      </c>
      <c r="F80" s="5">
        <f t="shared" si="3"/>
        <v>32.234107356332565</v>
      </c>
      <c r="G80" s="5">
        <f t="shared" si="0"/>
        <v>262.18410735633256</v>
      </c>
    </row>
    <row r="81" spans="1:7">
      <c r="A81" s="1">
        <v>11</v>
      </c>
      <c r="B81" s="2">
        <v>1</v>
      </c>
      <c r="C81" s="5">
        <f t="shared" si="1"/>
        <v>229.95</v>
      </c>
      <c r="D81">
        <v>15419</v>
      </c>
      <c r="E81">
        <f t="shared" si="2"/>
        <v>6.2547791112526393E-3</v>
      </c>
      <c r="F81" s="5">
        <f t="shared" si="3"/>
        <v>74.604878614123649</v>
      </c>
      <c r="G81" s="5">
        <f t="shared" si="0"/>
        <v>304.55487861412365</v>
      </c>
    </row>
    <row r="82" spans="1:7">
      <c r="A82" s="1">
        <v>12</v>
      </c>
      <c r="B82" s="2">
        <v>1</v>
      </c>
      <c r="C82" s="5">
        <f t="shared" si="1"/>
        <v>229.95</v>
      </c>
      <c r="D82">
        <v>2471</v>
      </c>
      <c r="E82">
        <f t="shared" si="2"/>
        <v>1.0023710476623174E-3</v>
      </c>
      <c r="F82" s="5">
        <f t="shared" si="3"/>
        <v>11.955941050359916</v>
      </c>
      <c r="G82" s="5">
        <f t="shared" si="0"/>
        <v>241.9059410503599</v>
      </c>
    </row>
    <row r="83" spans="1:7">
      <c r="A83" s="1">
        <v>13</v>
      </c>
      <c r="B83" s="2">
        <v>1</v>
      </c>
      <c r="C83" s="5">
        <f t="shared" si="1"/>
        <v>229.95</v>
      </c>
      <c r="D83">
        <v>7786</v>
      </c>
      <c r="E83">
        <f t="shared" si="2"/>
        <v>3.1584220870492933E-3</v>
      </c>
      <c r="F83" s="5">
        <f t="shared" si="3"/>
        <v>37.672584790814376</v>
      </c>
      <c r="G83" s="5">
        <f t="shared" si="0"/>
        <v>267.62258479081436</v>
      </c>
    </row>
    <row r="84" spans="1:7">
      <c r="A84" s="1">
        <v>14</v>
      </c>
      <c r="B84" s="2">
        <v>1</v>
      </c>
      <c r="C84" s="5">
        <f t="shared" si="1"/>
        <v>229.95</v>
      </c>
      <c r="D84">
        <v>6764</v>
      </c>
      <c r="E84">
        <f t="shared" si="2"/>
        <v>2.7438436933985896E-3</v>
      </c>
      <c r="F84" s="5">
        <f t="shared" si="3"/>
        <v>32.727634668002622</v>
      </c>
      <c r="G84" s="5">
        <f t="shared" si="0"/>
        <v>262.67763466800261</v>
      </c>
    </row>
    <row r="85" spans="1:7">
      <c r="A85" s="1">
        <v>15</v>
      </c>
      <c r="B85" s="2">
        <v>1</v>
      </c>
      <c r="C85" s="5">
        <f t="shared" si="1"/>
        <v>229.95</v>
      </c>
      <c r="D85">
        <v>5267</v>
      </c>
      <c r="E85">
        <f t="shared" si="2"/>
        <v>2.1365796471215807E-3</v>
      </c>
      <c r="F85" s="5">
        <f t="shared" si="3"/>
        <v>25.484395593786193</v>
      </c>
      <c r="G85" s="5">
        <f t="shared" si="0"/>
        <v>255.43439559378618</v>
      </c>
    </row>
    <row r="86" spans="1:7">
      <c r="A86" s="1">
        <v>16</v>
      </c>
      <c r="B86" s="2">
        <v>1</v>
      </c>
      <c r="C86" s="5">
        <f t="shared" si="1"/>
        <v>229.95</v>
      </c>
      <c r="D86">
        <v>106584</v>
      </c>
      <c r="E86">
        <f t="shared" si="2"/>
        <v>4.3236226525309771E-2</v>
      </c>
      <c r="F86" s="5">
        <f t="shared" si="3"/>
        <v>515.70700967687628</v>
      </c>
      <c r="G86" s="5">
        <f t="shared" si="0"/>
        <v>745.65700967687621</v>
      </c>
    </row>
    <row r="87" spans="1:7">
      <c r="A87" s="1">
        <v>17</v>
      </c>
      <c r="B87" s="2">
        <v>1</v>
      </c>
      <c r="C87" s="5">
        <f t="shared" si="1"/>
        <v>229.95</v>
      </c>
      <c r="D87">
        <v>25127</v>
      </c>
      <c r="E87">
        <f t="shared" si="2"/>
        <v>1.0192868196928793E-2</v>
      </c>
      <c r="F87" s="5">
        <f t="shared" si="3"/>
        <v>121.57706627777969</v>
      </c>
      <c r="G87" s="5">
        <f t="shared" si="0"/>
        <v>351.52706627777968</v>
      </c>
    </row>
    <row r="88" spans="1:7">
      <c r="A88" s="1">
        <v>18</v>
      </c>
      <c r="B88" s="2">
        <v>1</v>
      </c>
      <c r="C88" s="5">
        <f t="shared" si="1"/>
        <v>229.95</v>
      </c>
      <c r="D88">
        <v>26032</v>
      </c>
      <c r="E88">
        <f t="shared" si="2"/>
        <v>1.0559985071932596E-2</v>
      </c>
      <c r="F88" s="5">
        <f t="shared" si="3"/>
        <v>125.95591154308755</v>
      </c>
      <c r="G88" s="5">
        <f t="shared" si="0"/>
        <v>355.90591154308754</v>
      </c>
    </row>
    <row r="89" spans="1:7">
      <c r="A89" s="1">
        <v>19</v>
      </c>
      <c r="B89" s="2">
        <v>1</v>
      </c>
      <c r="C89" s="5">
        <f t="shared" si="1"/>
        <v>229.95</v>
      </c>
      <c r="D89">
        <v>0</v>
      </c>
      <c r="E89">
        <f t="shared" si="2"/>
        <v>0</v>
      </c>
      <c r="F89" s="5">
        <f t="shared" si="3"/>
        <v>0</v>
      </c>
      <c r="G89" s="5">
        <f t="shared" si="0"/>
        <v>229.95</v>
      </c>
    </row>
    <row r="90" spans="1:7">
      <c r="A90" s="1">
        <v>20</v>
      </c>
      <c r="B90" s="2">
        <v>1</v>
      </c>
      <c r="C90" s="5">
        <f t="shared" si="1"/>
        <v>229.95</v>
      </c>
      <c r="D90">
        <v>5820</v>
      </c>
      <c r="E90">
        <f t="shared" si="2"/>
        <v>2.360906312179153E-3</v>
      </c>
      <c r="F90" s="5">
        <f t="shared" si="3"/>
        <v>28.160087783526798</v>
      </c>
      <c r="G90" s="5">
        <f t="shared" si="0"/>
        <v>258.11008778352681</v>
      </c>
    </row>
    <row r="91" spans="1:7">
      <c r="A91" s="1">
        <v>21</v>
      </c>
      <c r="B91" s="2">
        <v>1</v>
      </c>
      <c r="C91" s="5">
        <f t="shared" si="1"/>
        <v>229.95</v>
      </c>
      <c r="D91">
        <v>103247</v>
      </c>
      <c r="E91">
        <f t="shared" si="2"/>
        <v>4.1882559108859282E-2</v>
      </c>
      <c r="F91" s="5">
        <f t="shared" si="3"/>
        <v>499.56092498037651</v>
      </c>
      <c r="G91" s="5">
        <f t="shared" si="0"/>
        <v>729.51092498037656</v>
      </c>
    </row>
    <row r="92" spans="1:7">
      <c r="A92" s="1">
        <v>22</v>
      </c>
      <c r="B92" s="2">
        <v>1</v>
      </c>
      <c r="C92" s="5">
        <f t="shared" si="1"/>
        <v>229.95</v>
      </c>
      <c r="D92">
        <v>104337</v>
      </c>
      <c r="E92">
        <f t="shared" si="2"/>
        <v>4.2324721974885959E-2</v>
      </c>
      <c r="F92" s="5">
        <f t="shared" si="3"/>
        <v>504.83489331096825</v>
      </c>
      <c r="G92" s="5">
        <f t="shared" si="0"/>
        <v>734.7848933109683</v>
      </c>
    </row>
    <row r="93" spans="1:7">
      <c r="A93" s="1">
        <v>23</v>
      </c>
      <c r="B93" s="2">
        <v>1</v>
      </c>
      <c r="C93" s="5">
        <f t="shared" si="1"/>
        <v>229.95</v>
      </c>
      <c r="D93">
        <v>19035</v>
      </c>
      <c r="E93">
        <f t="shared" si="2"/>
        <v>7.7216239952457352E-3</v>
      </c>
      <c r="F93" s="5">
        <f t="shared" si="3"/>
        <v>92.10090566313275</v>
      </c>
      <c r="G93" s="5">
        <f t="shared" si="0"/>
        <v>322.05090566313277</v>
      </c>
    </row>
    <row r="94" spans="1:7">
      <c r="A94" s="1">
        <v>24</v>
      </c>
      <c r="B94" s="2">
        <v>1</v>
      </c>
      <c r="C94" s="5">
        <f t="shared" si="1"/>
        <v>229.95</v>
      </c>
      <c r="D94">
        <v>0</v>
      </c>
      <c r="E94">
        <f t="shared" si="2"/>
        <v>0</v>
      </c>
      <c r="F94" s="5">
        <f t="shared" si="3"/>
        <v>0</v>
      </c>
      <c r="G94" s="5">
        <f t="shared" si="0"/>
        <v>229.95</v>
      </c>
    </row>
    <row r="95" spans="1:7">
      <c r="A95" s="1">
        <v>25</v>
      </c>
      <c r="B95" s="2">
        <v>1</v>
      </c>
      <c r="C95" s="5">
        <f t="shared" si="1"/>
        <v>229.95</v>
      </c>
      <c r="D95">
        <v>0</v>
      </c>
      <c r="E95">
        <f t="shared" si="2"/>
        <v>0</v>
      </c>
      <c r="F95" s="5">
        <f t="shared" si="3"/>
        <v>0</v>
      </c>
      <c r="G95" s="5">
        <f t="shared" si="0"/>
        <v>229.95</v>
      </c>
    </row>
    <row r="96" spans="1:7">
      <c r="F96" s="5"/>
      <c r="G96" s="5"/>
    </row>
    <row r="97" spans="1:7">
      <c r="A97" t="s">
        <v>47</v>
      </c>
      <c r="B97" s="2">
        <f>SUM(B54:B95)</f>
        <v>58</v>
      </c>
      <c r="C97" s="5">
        <f t="shared" si="1"/>
        <v>13337.099999999999</v>
      </c>
      <c r="D97">
        <v>2465155</v>
      </c>
      <c r="E97">
        <f t="shared" si="2"/>
        <v>1</v>
      </c>
      <c r="F97" s="5">
        <f t="shared" si="3"/>
        <v>11927.66</v>
      </c>
      <c r="G97" s="5">
        <f>C97+F97</f>
        <v>25264.76</v>
      </c>
    </row>
    <row r="99" spans="1:7">
      <c r="A99" s="28" t="s">
        <v>4</v>
      </c>
      <c r="B99" s="28"/>
      <c r="C99" s="28"/>
      <c r="D99" s="28"/>
      <c r="E99" s="28"/>
      <c r="F99" s="28"/>
      <c r="G99" s="28"/>
    </row>
    <row r="101" spans="1:7">
      <c r="A101" s="3" t="s">
        <v>33</v>
      </c>
      <c r="B101" s="4" t="s">
        <v>57</v>
      </c>
      <c r="C101" s="8" t="s">
        <v>58</v>
      </c>
      <c r="D101" s="4" t="s">
        <v>62</v>
      </c>
      <c r="E101" s="21"/>
      <c r="F101" s="20"/>
    </row>
    <row r="102" spans="1:7">
      <c r="F102" s="24"/>
      <c r="G102" s="22"/>
    </row>
    <row r="103" spans="1:7">
      <c r="A103" t="s">
        <v>34</v>
      </c>
      <c r="B103" s="7">
        <v>1993.96</v>
      </c>
      <c r="C103" s="7">
        <v>1491.31</v>
      </c>
      <c r="D103" s="7">
        <f t="shared" ref="D103:D144" si="4">(B103-C103)</f>
        <v>502.65000000000009</v>
      </c>
      <c r="E103" s="2"/>
      <c r="F103" s="24"/>
      <c r="G103" s="22"/>
    </row>
    <row r="104" spans="1:7">
      <c r="A104" t="s">
        <v>35</v>
      </c>
      <c r="B104" s="7">
        <v>1331.4</v>
      </c>
      <c r="C104" s="7">
        <v>983.7</v>
      </c>
      <c r="D104" s="7">
        <f t="shared" si="4"/>
        <v>347.70000000000005</v>
      </c>
      <c r="E104" s="2"/>
      <c r="F104" s="22"/>
      <c r="G104" s="22"/>
    </row>
    <row r="105" spans="1:7">
      <c r="A105" t="s">
        <v>36</v>
      </c>
      <c r="B105" s="7">
        <v>1482.9</v>
      </c>
      <c r="C105" s="7">
        <v>1099.78</v>
      </c>
      <c r="D105" s="7">
        <f t="shared" si="4"/>
        <v>383.12000000000012</v>
      </c>
      <c r="E105" s="2"/>
      <c r="F105" s="22"/>
      <c r="G105" s="22"/>
    </row>
    <row r="106" spans="1:7">
      <c r="A106" t="s">
        <v>37</v>
      </c>
      <c r="B106" s="7">
        <v>763.62</v>
      </c>
      <c r="C106" s="7">
        <v>548.72</v>
      </c>
      <c r="D106" s="7">
        <f t="shared" si="4"/>
        <v>214.89999999999998</v>
      </c>
      <c r="E106" s="2"/>
      <c r="F106" s="22"/>
      <c r="G106" s="22"/>
    </row>
    <row r="107" spans="1:7">
      <c r="A107" t="s">
        <v>38</v>
      </c>
      <c r="B107" s="7">
        <v>838.48</v>
      </c>
      <c r="C107" s="7">
        <v>606.07000000000005</v>
      </c>
      <c r="D107" s="7">
        <f t="shared" si="4"/>
        <v>232.40999999999997</v>
      </c>
      <c r="E107" s="2"/>
      <c r="F107" s="22"/>
      <c r="G107" s="22"/>
    </row>
    <row r="108" spans="1:7">
      <c r="A108" t="s">
        <v>39</v>
      </c>
      <c r="B108" s="7">
        <v>1294.33</v>
      </c>
      <c r="C108" s="7">
        <v>955.26</v>
      </c>
      <c r="D108" s="7">
        <f t="shared" si="4"/>
        <v>339.06999999999994</v>
      </c>
      <c r="E108" s="2"/>
      <c r="F108" s="5"/>
    </row>
    <row r="109" spans="1:7">
      <c r="A109" t="s">
        <v>40</v>
      </c>
      <c r="B109" s="7">
        <v>789.47</v>
      </c>
      <c r="C109" s="7">
        <v>568.51</v>
      </c>
      <c r="D109" s="7">
        <f t="shared" si="4"/>
        <v>220.96000000000004</v>
      </c>
      <c r="E109" s="2"/>
      <c r="F109" s="5"/>
    </row>
    <row r="110" spans="1:7">
      <c r="A110" t="s">
        <v>41</v>
      </c>
      <c r="B110" s="7">
        <v>1630.68</v>
      </c>
      <c r="C110" s="7">
        <v>1176.67</v>
      </c>
      <c r="D110" s="7">
        <f t="shared" si="4"/>
        <v>454.01</v>
      </c>
      <c r="E110" s="2"/>
      <c r="F110" s="5"/>
    </row>
    <row r="111" spans="1:7">
      <c r="A111" t="s">
        <v>42</v>
      </c>
      <c r="B111" s="7">
        <v>2354.61</v>
      </c>
      <c r="C111" s="7">
        <v>1767.63</v>
      </c>
      <c r="D111" s="7">
        <f t="shared" si="4"/>
        <v>586.98</v>
      </c>
      <c r="E111" s="2"/>
      <c r="F111" s="5"/>
    </row>
    <row r="112" spans="1:7">
      <c r="A112" t="s">
        <v>43</v>
      </c>
      <c r="B112" s="7">
        <v>1158.94</v>
      </c>
      <c r="C112" s="7">
        <v>851.58</v>
      </c>
      <c r="D112" s="7">
        <f t="shared" si="4"/>
        <v>307.36</v>
      </c>
      <c r="E112" s="2"/>
      <c r="F112" s="5"/>
    </row>
    <row r="113" spans="1:6">
      <c r="A113" t="s">
        <v>14</v>
      </c>
      <c r="B113" s="7">
        <v>2543.34</v>
      </c>
      <c r="C113" s="7">
        <v>1912.23</v>
      </c>
      <c r="D113" s="7">
        <f t="shared" si="4"/>
        <v>631.11000000000013</v>
      </c>
      <c r="E113" s="2"/>
      <c r="F113" s="5"/>
    </row>
    <row r="114" spans="1:6">
      <c r="A114" t="s">
        <v>12</v>
      </c>
      <c r="B114" s="7">
        <v>269.93</v>
      </c>
      <c r="C114" s="7">
        <v>188.64</v>
      </c>
      <c r="D114" s="7">
        <f t="shared" si="4"/>
        <v>81.29000000000002</v>
      </c>
      <c r="E114" s="2"/>
      <c r="F114" s="5"/>
    </row>
    <row r="115" spans="1:6">
      <c r="A115" t="s">
        <v>10</v>
      </c>
      <c r="B115" s="7">
        <v>269.93</v>
      </c>
      <c r="C115" s="7">
        <v>188.64</v>
      </c>
      <c r="D115" s="7">
        <f t="shared" si="4"/>
        <v>81.29000000000002</v>
      </c>
      <c r="E115" s="2"/>
      <c r="F115" s="5"/>
    </row>
    <row r="116" spans="1:6">
      <c r="A116" t="s">
        <v>13</v>
      </c>
      <c r="B116" s="7">
        <v>283.23</v>
      </c>
      <c r="C116" s="7">
        <v>198.83</v>
      </c>
      <c r="D116" s="7">
        <f t="shared" si="4"/>
        <v>84.4</v>
      </c>
      <c r="E116" s="2"/>
      <c r="F116" s="5"/>
    </row>
    <row r="117" spans="1:6">
      <c r="A117" t="s">
        <v>44</v>
      </c>
      <c r="B117" s="7">
        <v>781.79</v>
      </c>
      <c r="C117" s="7">
        <v>562.63</v>
      </c>
      <c r="D117" s="7">
        <f t="shared" si="4"/>
        <v>219.15999999999997</v>
      </c>
      <c r="E117" s="2"/>
      <c r="F117" s="5"/>
    </row>
    <row r="118" spans="1:6">
      <c r="A118" t="s">
        <v>45</v>
      </c>
      <c r="B118" s="7">
        <v>1293.6500000000001</v>
      </c>
      <c r="C118" s="7">
        <v>936.62</v>
      </c>
      <c r="D118" s="7">
        <f t="shared" si="4"/>
        <v>357.03000000000009</v>
      </c>
      <c r="E118" s="2"/>
      <c r="F118" s="5"/>
    </row>
    <row r="119" spans="1:6">
      <c r="A119" t="s">
        <v>46</v>
      </c>
      <c r="B119" s="7">
        <v>269.93</v>
      </c>
      <c r="C119" s="7">
        <v>188.64</v>
      </c>
      <c r="D119" s="7">
        <f t="shared" si="4"/>
        <v>81.29000000000002</v>
      </c>
      <c r="E119" s="2"/>
      <c r="F119" s="5"/>
    </row>
    <row r="120" spans="1:6">
      <c r="A120" s="1">
        <v>1</v>
      </c>
      <c r="B120" s="7">
        <v>269.93</v>
      </c>
      <c r="C120" s="7">
        <v>188.64</v>
      </c>
      <c r="D120" s="7">
        <f t="shared" si="4"/>
        <v>81.29000000000002</v>
      </c>
      <c r="E120" s="2"/>
      <c r="F120" s="5"/>
    </row>
    <row r="121" spans="1:6">
      <c r="A121" s="1">
        <v>2</v>
      </c>
      <c r="B121" s="7">
        <v>292.44</v>
      </c>
      <c r="C121" s="7">
        <v>205.51</v>
      </c>
      <c r="D121" s="7">
        <f t="shared" si="4"/>
        <v>86.93</v>
      </c>
      <c r="E121" s="2"/>
      <c r="F121" s="5"/>
    </row>
    <row r="122" spans="1:6">
      <c r="A122" s="1">
        <v>3</v>
      </c>
      <c r="B122" s="7">
        <v>836.57</v>
      </c>
      <c r="C122" s="7">
        <v>622.77</v>
      </c>
      <c r="D122" s="7">
        <f t="shared" si="4"/>
        <v>213.80000000000007</v>
      </c>
      <c r="E122" s="2"/>
      <c r="F122" s="5"/>
    </row>
    <row r="123" spans="1:6">
      <c r="A123" s="1">
        <v>4</v>
      </c>
      <c r="B123" s="7">
        <v>861.96</v>
      </c>
      <c r="C123" s="7">
        <v>642.21</v>
      </c>
      <c r="D123" s="7">
        <f t="shared" si="4"/>
        <v>219.75</v>
      </c>
      <c r="E123" s="2"/>
      <c r="F123" s="5"/>
    </row>
    <row r="124" spans="1:6">
      <c r="A124" s="1">
        <v>5</v>
      </c>
      <c r="B124" s="7">
        <v>269.93</v>
      </c>
      <c r="C124" s="7">
        <v>188.64</v>
      </c>
      <c r="D124" s="7">
        <f t="shared" si="4"/>
        <v>81.29000000000002</v>
      </c>
      <c r="E124" s="2"/>
      <c r="F124" s="5"/>
    </row>
    <row r="125" spans="1:6">
      <c r="A125" s="1">
        <v>6</v>
      </c>
      <c r="B125" s="7">
        <v>269.93</v>
      </c>
      <c r="C125" s="7">
        <v>188.64</v>
      </c>
      <c r="D125" s="7">
        <f t="shared" si="4"/>
        <v>81.29000000000002</v>
      </c>
      <c r="E125" s="2"/>
      <c r="F125" s="5"/>
    </row>
    <row r="126" spans="1:6">
      <c r="A126" s="1">
        <v>7</v>
      </c>
      <c r="B126" s="7">
        <v>269.93</v>
      </c>
      <c r="C126" s="7">
        <v>188.64</v>
      </c>
      <c r="D126" s="7">
        <f t="shared" si="4"/>
        <v>81.29000000000002</v>
      </c>
      <c r="E126" s="2"/>
      <c r="F126" s="5"/>
    </row>
    <row r="127" spans="1:6">
      <c r="A127" s="1">
        <v>8</v>
      </c>
      <c r="B127" s="7">
        <v>269.93</v>
      </c>
      <c r="C127" s="7">
        <v>188.64</v>
      </c>
      <c r="D127" s="7">
        <f t="shared" si="4"/>
        <v>81.29000000000002</v>
      </c>
      <c r="E127" s="2"/>
      <c r="F127" s="5"/>
    </row>
    <row r="128" spans="1:6">
      <c r="A128" s="1">
        <v>9</v>
      </c>
      <c r="B128" s="7">
        <v>290.45999999999998</v>
      </c>
      <c r="C128" s="7">
        <v>204.37</v>
      </c>
      <c r="D128" s="7">
        <f t="shared" si="4"/>
        <v>86.089999999999975</v>
      </c>
      <c r="E128" s="2"/>
      <c r="F128" s="5"/>
    </row>
    <row r="129" spans="1:6">
      <c r="A129" s="1">
        <v>10</v>
      </c>
      <c r="B129" s="7">
        <v>308.13</v>
      </c>
      <c r="C129" s="7">
        <v>217.91</v>
      </c>
      <c r="D129" s="7">
        <f t="shared" si="4"/>
        <v>90.22</v>
      </c>
      <c r="E129" s="2"/>
      <c r="F129" s="5"/>
    </row>
    <row r="130" spans="1:6">
      <c r="A130" s="1">
        <v>11</v>
      </c>
      <c r="B130" s="7">
        <v>358.35</v>
      </c>
      <c r="C130" s="7">
        <v>256.38</v>
      </c>
      <c r="D130" s="7">
        <f t="shared" si="4"/>
        <v>101.97000000000003</v>
      </c>
      <c r="E130" s="2"/>
      <c r="F130" s="5"/>
    </row>
    <row r="131" spans="1:6">
      <c r="A131" s="1">
        <v>12</v>
      </c>
      <c r="B131" s="7">
        <v>284.08999999999997</v>
      </c>
      <c r="C131" s="7">
        <v>199.5</v>
      </c>
      <c r="D131" s="7">
        <f t="shared" si="4"/>
        <v>84.589999999999975</v>
      </c>
      <c r="E131" s="2"/>
      <c r="F131" s="5"/>
    </row>
    <row r="132" spans="1:6">
      <c r="A132" s="1">
        <v>13</v>
      </c>
      <c r="B132" s="7">
        <v>314.58</v>
      </c>
      <c r="C132" s="7">
        <v>222.84</v>
      </c>
      <c r="D132" s="7">
        <f t="shared" si="4"/>
        <v>91.739999999999981</v>
      </c>
      <c r="E132" s="2"/>
      <c r="F132" s="5"/>
    </row>
    <row r="133" spans="1:6">
      <c r="A133" s="1">
        <v>14</v>
      </c>
      <c r="B133" s="7">
        <v>308.70999999999998</v>
      </c>
      <c r="C133" s="7">
        <v>218.35</v>
      </c>
      <c r="D133" s="7">
        <f t="shared" si="4"/>
        <v>90.359999999999985</v>
      </c>
      <c r="E133" s="2"/>
      <c r="F133" s="5"/>
    </row>
    <row r="134" spans="1:6">
      <c r="A134" s="1">
        <v>15</v>
      </c>
      <c r="B134" s="7">
        <v>300.14</v>
      </c>
      <c r="C134" s="7">
        <v>211.78</v>
      </c>
      <c r="D134" s="7">
        <f t="shared" si="4"/>
        <v>88.359999999999985</v>
      </c>
      <c r="E134" s="2"/>
      <c r="F134" s="5"/>
    </row>
    <row r="135" spans="1:6">
      <c r="A135" s="1">
        <v>16</v>
      </c>
      <c r="B135" s="7">
        <v>881.1</v>
      </c>
      <c r="C135" s="7">
        <v>656.87</v>
      </c>
      <c r="D135" s="7">
        <f t="shared" si="4"/>
        <v>224.23000000000002</v>
      </c>
      <c r="E135" s="2"/>
      <c r="F135" s="5"/>
    </row>
    <row r="136" spans="1:6">
      <c r="A136" s="1">
        <v>17</v>
      </c>
      <c r="B136" s="7">
        <v>414.01</v>
      </c>
      <c r="C136" s="7">
        <v>299.02999999999997</v>
      </c>
      <c r="D136" s="7">
        <f t="shared" si="4"/>
        <v>114.98000000000002</v>
      </c>
      <c r="E136" s="2"/>
      <c r="F136" s="5"/>
    </row>
    <row r="137" spans="1:6">
      <c r="A137" s="1">
        <v>18</v>
      </c>
      <c r="B137" s="7">
        <v>419.2</v>
      </c>
      <c r="C137" s="7">
        <v>303</v>
      </c>
      <c r="D137" s="7">
        <f t="shared" si="4"/>
        <v>116.19999999999999</v>
      </c>
      <c r="E137" s="2"/>
      <c r="F137" s="5"/>
    </row>
    <row r="138" spans="1:6">
      <c r="A138" s="1">
        <v>19</v>
      </c>
      <c r="B138" s="7">
        <v>269.93</v>
      </c>
      <c r="C138" s="7">
        <v>188.64</v>
      </c>
      <c r="D138" s="7">
        <f t="shared" si="4"/>
        <v>81.29000000000002</v>
      </c>
      <c r="E138" s="2"/>
      <c r="F138" s="5"/>
    </row>
    <row r="139" spans="1:6">
      <c r="A139" s="1">
        <v>20</v>
      </c>
      <c r="B139" s="7">
        <v>303.3</v>
      </c>
      <c r="C139" s="7">
        <v>214.21</v>
      </c>
      <c r="D139" s="7">
        <f t="shared" si="4"/>
        <v>89.09</v>
      </c>
      <c r="E139" s="2"/>
      <c r="F139" s="5"/>
    </row>
    <row r="140" spans="1:6">
      <c r="A140" s="1">
        <v>21</v>
      </c>
      <c r="B140" s="7">
        <v>861.96</v>
      </c>
      <c r="C140" s="7">
        <v>642.21</v>
      </c>
      <c r="D140" s="7">
        <f t="shared" si="4"/>
        <v>219.75</v>
      </c>
      <c r="E140" s="2"/>
      <c r="F140" s="5"/>
    </row>
    <row r="141" spans="1:6">
      <c r="A141" s="1">
        <v>22</v>
      </c>
      <c r="B141" s="7">
        <v>868.21</v>
      </c>
      <c r="C141" s="7">
        <v>647</v>
      </c>
      <c r="D141" s="7">
        <f t="shared" si="4"/>
        <v>221.21000000000004</v>
      </c>
      <c r="E141" s="2"/>
      <c r="F141" s="5"/>
    </row>
    <row r="142" spans="1:6">
      <c r="A142" s="1">
        <v>23</v>
      </c>
      <c r="B142" s="7">
        <v>379.08</v>
      </c>
      <c r="C142" s="7">
        <v>272.26</v>
      </c>
      <c r="D142" s="7">
        <f t="shared" si="4"/>
        <v>106.82</v>
      </c>
      <c r="E142" s="2"/>
      <c r="F142" s="5"/>
    </row>
    <row r="143" spans="1:6">
      <c r="A143" s="1">
        <v>24</v>
      </c>
      <c r="B143" s="7">
        <v>269.93</v>
      </c>
      <c r="C143" s="7">
        <v>188.64</v>
      </c>
      <c r="D143" s="7">
        <f t="shared" si="4"/>
        <v>81.29000000000002</v>
      </c>
      <c r="E143" s="2"/>
      <c r="F143" s="5"/>
    </row>
    <row r="144" spans="1:6">
      <c r="A144" s="1">
        <v>25</v>
      </c>
      <c r="B144" s="7">
        <v>269.93</v>
      </c>
      <c r="C144" s="7">
        <v>188.64</v>
      </c>
      <c r="D144" s="7">
        <f t="shared" si="4"/>
        <v>81.29000000000002</v>
      </c>
      <c r="E144" s="2"/>
      <c r="F144" s="5"/>
    </row>
    <row r="145" spans="1:6">
      <c r="B145" s="7"/>
      <c r="C145" s="7"/>
      <c r="D145" s="6"/>
      <c r="E145" s="2"/>
      <c r="F145" s="5"/>
    </row>
    <row r="146" spans="1:6">
      <c r="A146" t="s">
        <v>59</v>
      </c>
      <c r="B146" s="5">
        <f>SUM(B103:B145)</f>
        <v>29791.919999999998</v>
      </c>
      <c r="C146" s="5">
        <f>SUM(C103:C145)</f>
        <v>21770.779999999988</v>
      </c>
      <c r="D146" s="5">
        <f>SUM(D103:D145)</f>
        <v>8021.1399999999985</v>
      </c>
    </row>
    <row r="148" spans="1:6">
      <c r="A148" t="s">
        <v>5</v>
      </c>
    </row>
    <row r="149" spans="1:6">
      <c r="A149" t="s">
        <v>6</v>
      </c>
    </row>
  </sheetData>
  <mergeCells count="13">
    <mergeCell ref="A1:G1"/>
    <mergeCell ref="B11:C11"/>
    <mergeCell ref="A13:B13"/>
    <mergeCell ref="B21:C21"/>
    <mergeCell ref="A99:G99"/>
    <mergeCell ref="A40:G40"/>
    <mergeCell ref="A41:G41"/>
    <mergeCell ref="A43:G43"/>
    <mergeCell ref="A23:B23"/>
    <mergeCell ref="A27:G27"/>
    <mergeCell ref="A35:G35"/>
    <mergeCell ref="A37:G37"/>
    <mergeCell ref="A39:G39"/>
  </mergeCells>
  <phoneticPr fontId="4"/>
  <pageMargins left="0.25" right="0.25" top="1" bottom="1" header="0.5" footer="0.5"/>
  <pageSetup orientation="portrait" horizontalDpi="4294967292" verticalDpi="4294967292"/>
  <headerFooter>
    <oddHeader>&amp;C2023 Actual Taxes</oddHeader>
    <oddFooter>Page &amp;P of &amp;N</oddFooter>
  </headerFooter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view="pageLayout" workbookViewId="0"/>
  </sheetViews>
  <sheetFormatPr baseColWidth="10" defaultRowHeight="13"/>
  <sheetData/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view="pageLayout" workbookViewId="0"/>
  </sheetViews>
  <sheetFormatPr baseColWidth="10" defaultRowHeight="13"/>
  <sheetData/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van Haastregt</dc:creator>
  <cp:lastModifiedBy>Jeff van Haastregt</cp:lastModifiedBy>
  <cp:lastPrinted>2023-05-26T00:22:29Z</cp:lastPrinted>
  <dcterms:created xsi:type="dcterms:W3CDTF">2008-05-11T15:38:34Z</dcterms:created>
  <dcterms:modified xsi:type="dcterms:W3CDTF">2023-05-26T00:24:53Z</dcterms:modified>
</cp:coreProperties>
</file>