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/Desktop/"/>
    </mc:Choice>
  </mc:AlternateContent>
  <xr:revisionPtr revIDLastSave="0" documentId="8_{64CDE35C-C4A6-AB4E-A364-587AD91BF3F8}" xr6:coauthVersionLast="47" xr6:coauthVersionMax="47" xr10:uidLastSave="{00000000-0000-0000-0000-000000000000}"/>
  <bookViews>
    <workbookView xWindow="19360" yWindow="2100" windowWidth="31000" windowHeight="26180" xr2:uid="{C22471C3-87C7-462B-8D8A-8EB8F722D501}"/>
  </bookViews>
  <sheets>
    <sheet name="TOTAL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3" l="1"/>
  <c r="J49" i="3"/>
  <c r="N4" i="3"/>
  <c r="L49" i="3"/>
  <c r="Q7" i="3"/>
  <c r="Q11" i="3"/>
  <c r="Q15" i="3"/>
  <c r="Q19" i="3"/>
  <c r="Q23" i="3"/>
  <c r="Q27" i="3"/>
  <c r="Q32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" i="3"/>
  <c r="F49" i="3"/>
  <c r="E49" i="3"/>
  <c r="O9" i="3"/>
  <c r="Q9" i="3" s="1"/>
  <c r="O10" i="3"/>
  <c r="Q10" i="3" s="1"/>
  <c r="O11" i="3"/>
  <c r="O12" i="3"/>
  <c r="Q12" i="3" s="1"/>
  <c r="O13" i="3"/>
  <c r="Q13" i="3" s="1"/>
  <c r="O14" i="3"/>
  <c r="Q14" i="3" s="1"/>
  <c r="O15" i="3"/>
  <c r="O16" i="3"/>
  <c r="Q16" i="3" s="1"/>
  <c r="O17" i="3"/>
  <c r="Q17" i="3" s="1"/>
  <c r="O18" i="3"/>
  <c r="Q18" i="3" s="1"/>
  <c r="O19" i="3"/>
  <c r="O20" i="3"/>
  <c r="Q20" i="3" s="1"/>
  <c r="O21" i="3"/>
  <c r="Q21" i="3" s="1"/>
  <c r="O22" i="3"/>
  <c r="Q22" i="3" s="1"/>
  <c r="O23" i="3"/>
  <c r="O24" i="3"/>
  <c r="Q24" i="3" s="1"/>
  <c r="O25" i="3"/>
  <c r="Q25" i="3" s="1"/>
  <c r="O26" i="3"/>
  <c r="Q26" i="3" s="1"/>
  <c r="O27" i="3"/>
  <c r="O28" i="3"/>
  <c r="Q28" i="3" s="1"/>
  <c r="O29" i="3"/>
  <c r="Q29" i="3" s="1"/>
  <c r="O30" i="3"/>
  <c r="O31" i="3"/>
  <c r="Q31" i="3" s="1"/>
  <c r="O32" i="3"/>
  <c r="O33" i="3"/>
  <c r="Q33" i="3" s="1"/>
  <c r="O34" i="3"/>
  <c r="O35" i="3"/>
  <c r="Q35" i="3" s="1"/>
  <c r="O36" i="3"/>
  <c r="Q36" i="3" s="1"/>
  <c r="O37" i="3"/>
  <c r="Q37" i="3" s="1"/>
  <c r="O38" i="3"/>
  <c r="Q38" i="3" s="1"/>
  <c r="O39" i="3"/>
  <c r="Q39" i="3" s="1"/>
  <c r="O40" i="3"/>
  <c r="Q40" i="3" s="1"/>
  <c r="O41" i="3"/>
  <c r="Q41" i="3" s="1"/>
  <c r="O42" i="3"/>
  <c r="Q42" i="3" s="1"/>
  <c r="O43" i="3"/>
  <c r="Q43" i="3" s="1"/>
  <c r="O44" i="3"/>
  <c r="O45" i="3"/>
  <c r="O5" i="3"/>
  <c r="Q5" i="3" s="1"/>
  <c r="O6" i="3"/>
  <c r="Q6" i="3" s="1"/>
  <c r="O7" i="3"/>
  <c r="O8" i="3"/>
  <c r="Q8" i="3" s="1"/>
  <c r="O4" i="3"/>
  <c r="Q4" i="3" s="1"/>
  <c r="O49" i="3" l="1"/>
  <c r="Q44" i="3"/>
  <c r="Q34" i="3"/>
  <c r="Q30" i="3"/>
  <c r="N33" i="3"/>
  <c r="S33" i="3" s="1"/>
  <c r="N10" i="3"/>
  <c r="S10" i="3" s="1"/>
  <c r="N6" i="3"/>
  <c r="S6" i="3" s="1"/>
  <c r="N38" i="3"/>
  <c r="S38" i="3" s="1"/>
  <c r="N21" i="3"/>
  <c r="S21" i="3" s="1"/>
  <c r="N37" i="3"/>
  <c r="S37" i="3" s="1"/>
  <c r="N30" i="3"/>
  <c r="N19" i="3"/>
  <c r="S19" i="3" s="1"/>
  <c r="N8" i="3"/>
  <c r="S8" i="3" s="1"/>
  <c r="N42" i="3"/>
  <c r="S42" i="3" s="1"/>
  <c r="N34" i="3"/>
  <c r="S34" i="3" s="1"/>
  <c r="N18" i="3"/>
  <c r="S18" i="3" s="1"/>
  <c r="N7" i="3"/>
  <c r="S7" i="3" s="1"/>
  <c r="P49" i="3"/>
  <c r="Q45" i="3"/>
  <c r="Q49" i="3"/>
  <c r="N5" i="3"/>
  <c r="S5" i="3" s="1"/>
  <c r="N17" i="3"/>
  <c r="S17" i="3" s="1"/>
  <c r="N25" i="3"/>
  <c r="S25" i="3" s="1"/>
  <c r="N14" i="3"/>
  <c r="S14" i="3" s="1"/>
  <c r="N11" i="3"/>
  <c r="S11" i="3" s="1"/>
  <c r="N24" i="3"/>
  <c r="S24" i="3" s="1"/>
  <c r="N27" i="3"/>
  <c r="S27" i="3" s="1"/>
  <c r="N40" i="3"/>
  <c r="S40" i="3" s="1"/>
  <c r="N43" i="3"/>
  <c r="S43" i="3" s="1"/>
  <c r="N12" i="3"/>
  <c r="S12" i="3" s="1"/>
  <c r="N28" i="3"/>
  <c r="S28" i="3" s="1"/>
  <c r="N44" i="3"/>
  <c r="S44" i="3" s="1"/>
  <c r="N9" i="3"/>
  <c r="S9" i="3" s="1"/>
  <c r="N22" i="3"/>
  <c r="S22" i="3" s="1"/>
  <c r="N41" i="3"/>
  <c r="S41" i="3" s="1"/>
  <c r="N16" i="3"/>
  <c r="S16" i="3" s="1"/>
  <c r="N32" i="3"/>
  <c r="S32" i="3" s="1"/>
  <c r="N13" i="3"/>
  <c r="S13" i="3" s="1"/>
  <c r="N26" i="3"/>
  <c r="S26" i="3" s="1"/>
  <c r="N29" i="3"/>
  <c r="S29" i="3" s="1"/>
  <c r="N20" i="3"/>
  <c r="S20" i="3" s="1"/>
  <c r="N36" i="3"/>
  <c r="S36" i="3" s="1"/>
  <c r="N15" i="3"/>
  <c r="S15" i="3" s="1"/>
  <c r="N31" i="3"/>
  <c r="S31" i="3" s="1"/>
  <c r="N35" i="3"/>
  <c r="S35" i="3" s="1"/>
  <c r="N45" i="3"/>
  <c r="N23" i="3"/>
  <c r="S23" i="3" s="1"/>
  <c r="N39" i="3"/>
  <c r="S39" i="3" s="1"/>
  <c r="S30" i="3" l="1"/>
  <c r="K49" i="3"/>
  <c r="N49" i="3"/>
  <c r="S4" i="3"/>
  <c r="S45" i="3"/>
  <c r="S49" i="3" l="1"/>
</calcChain>
</file>

<file path=xl/sharedStrings.xml><?xml version="1.0" encoding="utf-8"?>
<sst xmlns="http://schemas.openxmlformats.org/spreadsheetml/2006/main" count="123" uniqueCount="110">
  <si>
    <t>Shares</t>
  </si>
  <si>
    <t>C</t>
  </si>
  <si>
    <t>Paul King</t>
  </si>
  <si>
    <t>F</t>
  </si>
  <si>
    <t>K</t>
  </si>
  <si>
    <t>A</t>
  </si>
  <si>
    <t>B</t>
  </si>
  <si>
    <t>G</t>
  </si>
  <si>
    <t>D</t>
  </si>
  <si>
    <t>Land Tax</t>
  </si>
  <si>
    <t>Assessed Value</t>
  </si>
  <si>
    <t>Ratio</t>
  </si>
  <si>
    <t xml:space="preserve">Improvement </t>
  </si>
  <si>
    <t>Total Tax</t>
  </si>
  <si>
    <t>Improvements</t>
  </si>
  <si>
    <t>Tax</t>
  </si>
  <si>
    <t>Due</t>
  </si>
  <si>
    <t>Lot#</t>
  </si>
  <si>
    <t>E</t>
  </si>
  <si>
    <t>H&amp;I (Duplex)</t>
  </si>
  <si>
    <t>J (House)</t>
  </si>
  <si>
    <t>L (Log Cabin)</t>
    <phoneticPr fontId="0"/>
  </si>
  <si>
    <t>M1</t>
    <phoneticPr fontId="0"/>
  </si>
  <si>
    <t>M2</t>
    <phoneticPr fontId="0"/>
  </si>
  <si>
    <t>M3</t>
    <phoneticPr fontId="0"/>
  </si>
  <si>
    <t>N (Barn)</t>
  </si>
  <si>
    <t>N (Boat Shed)</t>
  </si>
  <si>
    <t>O</t>
  </si>
  <si>
    <t>Anita Barlow</t>
  </si>
  <si>
    <t>Anita, Scott &amp; Natalie Barlow</t>
  </si>
  <si>
    <t>Jeff &amp; Wendy Van Haagstregt</t>
  </si>
  <si>
    <t>Ryan, Spencer &amp; Jaquie Pallatd</t>
  </si>
  <si>
    <t>John &amp; Nelda Orton</t>
  </si>
  <si>
    <t>Vern &amp; Cheryl Gilpin</t>
  </si>
  <si>
    <t>Bob Kirschner &amp; Evie Smith</t>
  </si>
  <si>
    <t>Harriet Burge &amp; Simon Ballard</t>
  </si>
  <si>
    <t>Gord &amp; Jill Hotchkiss</t>
  </si>
  <si>
    <t>Brad Matthews &amp; Kathy Bugera</t>
  </si>
  <si>
    <t>Bill &amp; Maria Hewson</t>
  </si>
  <si>
    <t xml:space="preserve">Jenn McKinney &amp; Travis van Mol </t>
  </si>
  <si>
    <t>Dean &amp; Katja Roberts</t>
  </si>
  <si>
    <t>Bonnie &amp; Wayne Roberts</t>
  </si>
  <si>
    <t>Doug &amp; Helen Galuska</t>
  </si>
  <si>
    <t>Louis &amp; April Dagdick</t>
  </si>
  <si>
    <t>Credit from</t>
  </si>
  <si>
    <t>TAXES DUE</t>
  </si>
  <si>
    <t>Credit Paid out</t>
  </si>
  <si>
    <t>Annual Ops Fee per Share</t>
  </si>
  <si>
    <t>Annual Dock Fee per slip</t>
  </si>
  <si>
    <t>Dock Slip</t>
  </si>
  <si>
    <t>Bob &amp; Margo Wipf</t>
  </si>
  <si>
    <t>Peter &amp; Natalie King</t>
  </si>
  <si>
    <t>Madeline Galuska &amp; Amelia Ringdale</t>
  </si>
  <si>
    <t>Total</t>
  </si>
  <si>
    <t>King Family</t>
  </si>
  <si>
    <t>Jill &amp; Nate Kalinocka</t>
  </si>
  <si>
    <t xml:space="preserve">Total Due </t>
  </si>
  <si>
    <t>BY</t>
  </si>
  <si>
    <t>Total Annual Cost</t>
  </si>
  <si>
    <t>for 2023-24</t>
  </si>
  <si>
    <t>Rick &amp; Karen Alexander</t>
  </si>
  <si>
    <t>Kevin &amp; Glenda Beattie</t>
  </si>
  <si>
    <t>Angie &amp; Trevor Douglas</t>
  </si>
  <si>
    <t>David &amp; Pat Gunn</t>
  </si>
  <si>
    <t>Darleen Hawkins &amp; Gary Olshaski</t>
  </si>
  <si>
    <t>Louis &amp; Marleen Hoy</t>
  </si>
  <si>
    <t>Mike &amp; Helen McKellar</t>
  </si>
  <si>
    <t>Rick &amp; Karen Borys</t>
  </si>
  <si>
    <t>Harold Hutchings</t>
  </si>
  <si>
    <t>Darrin Berglund</t>
  </si>
  <si>
    <t>Rob &amp; Joyce Buchanan</t>
  </si>
  <si>
    <t>Jerry Turko</t>
  </si>
  <si>
    <t>Nicole &amp; Tod St. Jean</t>
  </si>
  <si>
    <t>Brian Lapka</t>
  </si>
  <si>
    <t>Emails</t>
  </si>
  <si>
    <t>anitabarlow4848@gmail.com</t>
  </si>
  <si>
    <t>scott_kim@shaw.ca</t>
  </si>
  <si>
    <t>wendyv@shaw.ca &lt;wendyv@shaw.ca&gt;</t>
  </si>
  <si>
    <t>ryanpallard@gmail.com</t>
  </si>
  <si>
    <t xml:space="preserve">jonotron@gmail.com </t>
  </si>
  <si>
    <t>gilpinspestcontrol@gmail.com&gt;</t>
  </si>
  <si>
    <t>evibobmc@gmail.com</t>
  </si>
  <si>
    <t>harrietoreilly4@gmail.com</t>
  </si>
  <si>
    <t>gord@outofmygord.com</t>
  </si>
  <si>
    <t xml:space="preserve">diwrecked5@gmail.com </t>
  </si>
  <si>
    <t>mariathewson@icloud.com</t>
  </si>
  <si>
    <t>jen@freshbrand.ca</t>
  </si>
  <si>
    <t>sunnysideconcepts@gmail.com</t>
  </si>
  <si>
    <t>bonnieroberts4@icloud.com</t>
  </si>
  <si>
    <t>hgaluska@gmail.com</t>
  </si>
  <si>
    <t>louisdagdick@gmail.com</t>
  </si>
  <si>
    <t>kingp27@hotmail.com</t>
  </si>
  <si>
    <t>margow@thesafeway.ca</t>
  </si>
  <si>
    <t>mgaluska@live.ca</t>
  </si>
  <si>
    <t>jillkalinocka@gmail.com</t>
  </si>
  <si>
    <t>karen.alexander@live.com</t>
  </si>
  <si>
    <t>kkw@shaw.ca</t>
  </si>
  <si>
    <t>adouglas@tru.ca</t>
  </si>
  <si>
    <t xml:space="preserve">gunnysak83@yahoo.ca </t>
  </si>
  <si>
    <t>gary.o@shaw.ca&gt;</t>
  </si>
  <si>
    <t>loumarcar25@gmail.com</t>
  </si>
  <si>
    <t>hmckellar3@gmail.com</t>
  </si>
  <si>
    <t>rborys@shaw.ca</t>
  </si>
  <si>
    <t>dihar@telus.net</t>
  </si>
  <si>
    <t>tysonsdad@telus.net</t>
  </si>
  <si>
    <t>joybuc@telus.net</t>
  </si>
  <si>
    <t xml:space="preserve">jersher@telus.net </t>
  </si>
  <si>
    <t xml:space="preserve">nicoletod@shaw.ca </t>
  </si>
  <si>
    <t>we have to mail this.</t>
  </si>
  <si>
    <t>lj_king@hotmail.com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</si>
</sst>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" fontId="0" fillId="0" borderId="0" xfId="0" applyNumberFormat="1"/>
    <xf numFmtId="15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166" fontId="4" fillId="0" borderId="0" xfId="0" applyNumberFormat="1" applyFont="1"/>
    <xf numFmtId="0" fontId="5" fillId="0" borderId="1" xfId="0" applyFont="1" applyBorder="1" applyAlignment="1">
      <alignment horizontal="center"/>
    </xf>
    <xf numFmtId="15" fontId="4" fillId="0" borderId="2" xfId="0" applyNumberFormat="1" applyFont="1" applyBorder="1" applyAlignment="1">
      <alignment horizontal="center"/>
    </xf>
    <xf numFmtId="15" fontId="4" fillId="0" borderId="2" xfId="0" applyNumberFormat="1" applyFont="1" applyBorder="1"/>
    <xf numFmtId="166" fontId="4" fillId="0" borderId="2" xfId="1" applyFont="1" applyBorder="1"/>
    <xf numFmtId="166" fontId="4" fillId="0" borderId="3" xfId="1" applyFont="1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/>
    <xf numFmtId="164" fontId="4" fillId="0" borderId="3" xfId="0" applyNumberFormat="1" applyFont="1" applyBorder="1"/>
    <xf numFmtId="167" fontId="4" fillId="0" borderId="0" xfId="2" applyFont="1"/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0" fontId="6" fillId="0" borderId="0" xfId="3" applyAlignment="1">
      <alignment vertical="center"/>
    </xf>
    <xf numFmtId="0" fontId="1" fillId="2" borderId="0" xfId="0" applyFont="1" applyFill="1" applyAlignment="1">
      <alignment horizontal="left"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thewson@icloud.com" TargetMode="External"/><Relationship Id="rId13" Type="http://schemas.openxmlformats.org/officeDocument/2006/relationships/hyperlink" Target="mailto:nicoletod@shaw.ca" TargetMode="External"/><Relationship Id="rId3" Type="http://schemas.openxmlformats.org/officeDocument/2006/relationships/hyperlink" Target="mailto:jonotron@gmail.com" TargetMode="External"/><Relationship Id="rId7" Type="http://schemas.openxmlformats.org/officeDocument/2006/relationships/hyperlink" Target="mailto:jen@freshbrand.ca" TargetMode="External"/><Relationship Id="rId12" Type="http://schemas.openxmlformats.org/officeDocument/2006/relationships/hyperlink" Target="mailto:jersher@telus.net" TargetMode="External"/><Relationship Id="rId2" Type="http://schemas.openxmlformats.org/officeDocument/2006/relationships/hyperlink" Target="mailto:ryanpallard@gmail.com" TargetMode="External"/><Relationship Id="rId1" Type="http://schemas.openxmlformats.org/officeDocument/2006/relationships/hyperlink" Target="mailto:scott_kim@shaw.ca" TargetMode="External"/><Relationship Id="rId6" Type="http://schemas.openxmlformats.org/officeDocument/2006/relationships/hyperlink" Target="mailto:diwrecked5@gmail.com" TargetMode="External"/><Relationship Id="rId11" Type="http://schemas.openxmlformats.org/officeDocument/2006/relationships/hyperlink" Target="mailto:tysonsdad@telus.net" TargetMode="External"/><Relationship Id="rId5" Type="http://schemas.openxmlformats.org/officeDocument/2006/relationships/hyperlink" Target="mailto:harrietoreilly4@gmail.com" TargetMode="External"/><Relationship Id="rId10" Type="http://schemas.openxmlformats.org/officeDocument/2006/relationships/hyperlink" Target="mailto:gunnysak83@yahoo.ca" TargetMode="External"/><Relationship Id="rId4" Type="http://schemas.openxmlformats.org/officeDocument/2006/relationships/hyperlink" Target="mailto:gilpinspestcontrol@gmail.com%3e" TargetMode="External"/><Relationship Id="rId9" Type="http://schemas.openxmlformats.org/officeDocument/2006/relationships/hyperlink" Target="mailto:kkw@shaw.ca" TargetMode="External"/><Relationship Id="rId14" Type="http://schemas.openxmlformats.org/officeDocument/2006/relationships/hyperlink" Target="mailto:kingp27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C65D-89A6-4E09-8FA9-EAE38C19DF96}">
  <dimension ref="B1:S49"/>
  <sheetViews>
    <sheetView tabSelected="1" workbookViewId="0">
      <selection activeCell="C46" sqref="C46"/>
    </sheetView>
  </sheetViews>
  <sheetFormatPr baseColWidth="10" defaultColWidth="8.83203125" defaultRowHeight="15" x14ac:dyDescent="0.2"/>
  <cols>
    <col min="1" max="1" width="3.33203125" customWidth="1"/>
    <col min="2" max="3" width="34.83203125" style="9" customWidth="1"/>
    <col min="4" max="4" width="12.83203125" bestFit="1" customWidth="1"/>
    <col min="7" max="7" width="10.5" bestFit="1" customWidth="1"/>
    <col min="8" max="8" width="17.5" bestFit="1" customWidth="1"/>
    <col min="10" max="10" width="16.1640625" bestFit="1" customWidth="1"/>
    <col min="11" max="11" width="11.6640625" customWidth="1"/>
    <col min="12" max="12" width="13.1640625" bestFit="1" customWidth="1"/>
    <col min="13" max="13" width="14.5" customWidth="1"/>
    <col min="14" max="14" width="17.1640625" bestFit="1" customWidth="1"/>
    <col min="15" max="15" width="17.5" bestFit="1" customWidth="1"/>
    <col min="16" max="16" width="27.5" bestFit="1" customWidth="1"/>
    <col min="17" max="17" width="14.33203125" style="1" customWidth="1"/>
    <col min="18" max="18" width="4.33203125" customWidth="1"/>
    <col min="19" max="19" width="10.83203125" customWidth="1"/>
  </cols>
  <sheetData>
    <row r="1" spans="2:19" x14ac:dyDescent="0.2">
      <c r="C1" s="9" t="s">
        <v>74</v>
      </c>
      <c r="D1" s="8" t="s">
        <v>17</v>
      </c>
      <c r="E1" s="3" t="s">
        <v>0</v>
      </c>
      <c r="F1" s="3" t="s">
        <v>49</v>
      </c>
      <c r="G1" s="4" t="s">
        <v>9</v>
      </c>
      <c r="H1" s="5" t="s">
        <v>10</v>
      </c>
      <c r="I1" s="3" t="s">
        <v>11</v>
      </c>
      <c r="J1" s="3" t="s">
        <v>12</v>
      </c>
      <c r="K1" s="3" t="s">
        <v>13</v>
      </c>
      <c r="L1" s="3" t="s">
        <v>44</v>
      </c>
      <c r="N1" s="19" t="s">
        <v>45</v>
      </c>
      <c r="O1" s="3" t="s">
        <v>47</v>
      </c>
      <c r="P1" s="3" t="s">
        <v>48</v>
      </c>
      <c r="Q1" s="24" t="s">
        <v>56</v>
      </c>
      <c r="S1" s="3" t="s">
        <v>58</v>
      </c>
    </row>
    <row r="2" spans="2:19" x14ac:dyDescent="0.2">
      <c r="D2" s="8"/>
      <c r="E2" s="3"/>
      <c r="F2" s="3"/>
      <c r="G2" s="4"/>
      <c r="H2" s="5" t="s">
        <v>14</v>
      </c>
      <c r="I2" s="3"/>
      <c r="J2" s="3" t="s">
        <v>15</v>
      </c>
      <c r="K2" s="3" t="s">
        <v>16</v>
      </c>
      <c r="L2">
        <v>2022</v>
      </c>
      <c r="N2" s="20" t="s">
        <v>57</v>
      </c>
      <c r="O2" s="14">
        <v>900</v>
      </c>
      <c r="P2" s="14">
        <v>250</v>
      </c>
      <c r="Q2" s="25" t="s">
        <v>57</v>
      </c>
      <c r="S2" t="s">
        <v>59</v>
      </c>
    </row>
    <row r="3" spans="2:19" x14ac:dyDescent="0.2">
      <c r="B3" s="10"/>
      <c r="C3" s="10"/>
      <c r="E3" s="2"/>
      <c r="F3" s="2"/>
      <c r="G3" s="6"/>
      <c r="H3" s="7"/>
      <c r="N3" s="21">
        <v>45092</v>
      </c>
      <c r="O3" s="13"/>
      <c r="P3" s="13"/>
      <c r="Q3" s="26">
        <v>45122</v>
      </c>
    </row>
    <row r="4" spans="2:19" x14ac:dyDescent="0.2">
      <c r="B4" s="11" t="s">
        <v>29</v>
      </c>
      <c r="C4" s="30" t="s">
        <v>76</v>
      </c>
      <c r="D4" t="s">
        <v>5</v>
      </c>
      <c r="E4" s="2">
        <v>2</v>
      </c>
      <c r="F4" s="2">
        <v>1</v>
      </c>
      <c r="G4" s="6">
        <v>459.9</v>
      </c>
      <c r="H4" s="7">
        <v>253587</v>
      </c>
      <c r="I4">
        <v>0.10286858230009878</v>
      </c>
      <c r="J4" s="6">
        <v>1226.9814743575962</v>
      </c>
      <c r="K4" s="6">
        <v>1686.8814743575963</v>
      </c>
      <c r="L4" s="12">
        <v>-502.65</v>
      </c>
      <c r="N4" s="22">
        <f>+K4+L4</f>
        <v>1184.2314743575962</v>
      </c>
      <c r="O4" s="14">
        <f>E4*$O$2</f>
        <v>1800</v>
      </c>
      <c r="P4" s="14">
        <f>F4*$P$2</f>
        <v>250</v>
      </c>
      <c r="Q4" s="27">
        <f>+O4+P4</f>
        <v>2050</v>
      </c>
      <c r="S4" s="16">
        <f>+N4+Q4</f>
        <v>3234.2314743575962</v>
      </c>
    </row>
    <row r="5" spans="2:19" x14ac:dyDescent="0.2">
      <c r="B5" s="11" t="s">
        <v>28</v>
      </c>
      <c r="C5" s="11" t="s">
        <v>75</v>
      </c>
      <c r="D5" t="s">
        <v>6</v>
      </c>
      <c r="E5" s="2">
        <v>2</v>
      </c>
      <c r="F5" s="2">
        <v>1</v>
      </c>
      <c r="G5" s="6">
        <v>459.9</v>
      </c>
      <c r="H5" s="7">
        <v>138040</v>
      </c>
      <c r="I5">
        <v>5.5996478923232007E-2</v>
      </c>
      <c r="J5" s="6">
        <v>667.90696179347742</v>
      </c>
      <c r="K5" s="6">
        <v>1127.8069617934775</v>
      </c>
      <c r="L5" s="12">
        <v>-347.7</v>
      </c>
      <c r="N5" s="22">
        <f t="shared" ref="N5:N45" si="0">+K5+L5</f>
        <v>780.10696179347747</v>
      </c>
      <c r="O5" s="14">
        <f t="shared" ref="O5:O45" si="1">E5*$O$2</f>
        <v>1800</v>
      </c>
      <c r="P5" s="14">
        <f t="shared" ref="P5:P45" si="2">F5*$P$2</f>
        <v>250</v>
      </c>
      <c r="Q5" s="27">
        <f t="shared" ref="Q5:Q45" si="3">+O5+P5</f>
        <v>2050</v>
      </c>
      <c r="S5" s="16">
        <f t="shared" ref="S5:S45" si="4">+N5+Q5</f>
        <v>2830.1069617934772</v>
      </c>
    </row>
    <row r="6" spans="2:19" x14ac:dyDescent="0.2">
      <c r="B6" s="11" t="s">
        <v>30</v>
      </c>
      <c r="C6" s="11" t="s">
        <v>77</v>
      </c>
      <c r="D6" t="s">
        <v>1</v>
      </c>
      <c r="E6" s="2">
        <v>2</v>
      </c>
      <c r="F6" s="2">
        <v>1</v>
      </c>
      <c r="G6" s="6">
        <v>459.9</v>
      </c>
      <c r="H6" s="7">
        <v>164463</v>
      </c>
      <c r="I6">
        <v>6.6715074711326469E-2</v>
      </c>
      <c r="J6" s="6">
        <v>795.75472803130026</v>
      </c>
      <c r="K6" s="6">
        <v>1255.6547280313002</v>
      </c>
      <c r="L6" s="12">
        <v>-383.12</v>
      </c>
      <c r="N6" s="22">
        <f t="shared" si="0"/>
        <v>872.53472803130023</v>
      </c>
      <c r="O6" s="14">
        <f t="shared" si="1"/>
        <v>1800</v>
      </c>
      <c r="P6" s="14">
        <f t="shared" si="2"/>
        <v>250</v>
      </c>
      <c r="Q6" s="27">
        <f t="shared" si="3"/>
        <v>2050</v>
      </c>
      <c r="S6" s="16">
        <f t="shared" si="4"/>
        <v>2922.5347280313003</v>
      </c>
    </row>
    <row r="7" spans="2:19" ht="16" x14ac:dyDescent="0.2">
      <c r="B7" s="11" t="s">
        <v>31</v>
      </c>
      <c r="C7" s="31" t="s">
        <v>78</v>
      </c>
      <c r="D7" t="s">
        <v>8</v>
      </c>
      <c r="E7" s="2">
        <v>2</v>
      </c>
      <c r="F7" s="2">
        <v>1</v>
      </c>
      <c r="G7" s="6">
        <v>459.9</v>
      </c>
      <c r="H7" s="7">
        <v>39024</v>
      </c>
      <c r="I7">
        <v>1.5830241911766196E-2</v>
      </c>
      <c r="J7" s="6">
        <v>188.81774324129717</v>
      </c>
      <c r="K7" s="6">
        <v>648.71774324129717</v>
      </c>
      <c r="L7" s="12">
        <v>-214.9</v>
      </c>
      <c r="N7" s="22">
        <f t="shared" si="0"/>
        <v>433.81774324129719</v>
      </c>
      <c r="O7" s="14">
        <f t="shared" si="1"/>
        <v>1800</v>
      </c>
      <c r="P7" s="14">
        <f t="shared" si="2"/>
        <v>250</v>
      </c>
      <c r="Q7" s="27">
        <f t="shared" si="3"/>
        <v>2050</v>
      </c>
      <c r="S7" s="16">
        <f t="shared" si="4"/>
        <v>2483.8177432412972</v>
      </c>
    </row>
    <row r="8" spans="2:19" ht="16" x14ac:dyDescent="0.2">
      <c r="B8" s="11" t="s">
        <v>32</v>
      </c>
      <c r="C8" s="31" t="s">
        <v>79</v>
      </c>
      <c r="D8" t="s">
        <v>18</v>
      </c>
      <c r="E8" s="2">
        <v>2</v>
      </c>
      <c r="F8" s="2">
        <v>1</v>
      </c>
      <c r="G8" s="6">
        <v>459.9</v>
      </c>
      <c r="H8" s="7">
        <v>52079</v>
      </c>
      <c r="I8">
        <v>2.1126054953948131E-2</v>
      </c>
      <c r="J8" s="6">
        <v>251.98440063200894</v>
      </c>
      <c r="K8" s="6">
        <v>711.88440063200892</v>
      </c>
      <c r="L8" s="12">
        <v>0</v>
      </c>
      <c r="M8" t="s">
        <v>46</v>
      </c>
      <c r="N8" s="22">
        <f t="shared" si="0"/>
        <v>711.88440063200892</v>
      </c>
      <c r="O8" s="14">
        <f t="shared" si="1"/>
        <v>1800</v>
      </c>
      <c r="P8" s="14">
        <f t="shared" si="2"/>
        <v>250</v>
      </c>
      <c r="Q8" s="27">
        <f t="shared" si="3"/>
        <v>2050</v>
      </c>
      <c r="S8" s="16">
        <f t="shared" si="4"/>
        <v>2761.8844006320087</v>
      </c>
    </row>
    <row r="9" spans="2:19" ht="16" x14ac:dyDescent="0.2">
      <c r="B9" s="11" t="s">
        <v>33</v>
      </c>
      <c r="C9" s="31" t="s">
        <v>80</v>
      </c>
      <c r="D9" t="s">
        <v>3</v>
      </c>
      <c r="E9" s="2">
        <v>2</v>
      </c>
      <c r="F9" s="2">
        <v>1</v>
      </c>
      <c r="G9" s="6">
        <v>459.9</v>
      </c>
      <c r="H9" s="7">
        <v>131566</v>
      </c>
      <c r="I9">
        <v>5.337027489143685E-2</v>
      </c>
      <c r="J9" s="6">
        <v>636.5824930115956</v>
      </c>
      <c r="K9" s="6">
        <v>1096.4824930115956</v>
      </c>
      <c r="L9" s="12">
        <v>-339.07</v>
      </c>
      <c r="N9" s="22">
        <f t="shared" si="0"/>
        <v>757.41249301159564</v>
      </c>
      <c r="O9" s="14">
        <f t="shared" si="1"/>
        <v>1800</v>
      </c>
      <c r="P9" s="14">
        <f t="shared" si="2"/>
        <v>250</v>
      </c>
      <c r="Q9" s="27">
        <f t="shared" si="3"/>
        <v>2050</v>
      </c>
      <c r="S9" s="16">
        <f t="shared" si="4"/>
        <v>2807.4124930115959</v>
      </c>
    </row>
    <row r="10" spans="2:19" x14ac:dyDescent="0.2">
      <c r="B10" s="11" t="s">
        <v>34</v>
      </c>
      <c r="C10" s="11" t="s">
        <v>81</v>
      </c>
      <c r="D10" t="s">
        <v>7</v>
      </c>
      <c r="E10" s="2">
        <v>2</v>
      </c>
      <c r="F10" s="2">
        <v>1</v>
      </c>
      <c r="G10" s="6">
        <v>459.9</v>
      </c>
      <c r="H10" s="7">
        <v>43530</v>
      </c>
      <c r="I10">
        <v>1.765811886068016E-2</v>
      </c>
      <c r="J10" s="6">
        <v>210.6200380097803</v>
      </c>
      <c r="K10" s="6">
        <v>670.52003800978025</v>
      </c>
      <c r="L10" s="12">
        <v>-220.96</v>
      </c>
      <c r="N10" s="22">
        <f t="shared" si="0"/>
        <v>449.56003800978021</v>
      </c>
      <c r="O10" s="14">
        <f t="shared" si="1"/>
        <v>1800</v>
      </c>
      <c r="P10" s="14">
        <f t="shared" si="2"/>
        <v>250</v>
      </c>
      <c r="Q10" s="27">
        <f t="shared" si="3"/>
        <v>2050</v>
      </c>
      <c r="S10" s="16">
        <f t="shared" si="4"/>
        <v>2499.5600380097803</v>
      </c>
    </row>
    <row r="11" spans="2:19" ht="16" x14ac:dyDescent="0.2">
      <c r="B11" s="11" t="s">
        <v>35</v>
      </c>
      <c r="C11" s="31" t="s">
        <v>82</v>
      </c>
      <c r="D11" t="s">
        <v>19</v>
      </c>
      <c r="E11" s="2">
        <v>4</v>
      </c>
      <c r="F11" s="2">
        <v>1</v>
      </c>
      <c r="G11" s="6">
        <v>919.8</v>
      </c>
      <c r="H11" s="7">
        <v>96084</v>
      </c>
      <c r="I11">
        <v>3.8976859467254592E-2</v>
      </c>
      <c r="J11" s="6">
        <v>464.9027275931939</v>
      </c>
      <c r="K11" s="6">
        <v>1384.7027275931939</v>
      </c>
      <c r="L11" s="12">
        <v>-454.01</v>
      </c>
      <c r="N11" s="22">
        <f t="shared" si="0"/>
        <v>930.69272759319392</v>
      </c>
      <c r="O11" s="14">
        <f t="shared" si="1"/>
        <v>3600</v>
      </c>
      <c r="P11" s="14">
        <f t="shared" si="2"/>
        <v>250</v>
      </c>
      <c r="Q11" s="27">
        <f t="shared" si="3"/>
        <v>3850</v>
      </c>
      <c r="S11" s="16">
        <f t="shared" si="4"/>
        <v>4780.6927275931939</v>
      </c>
    </row>
    <row r="12" spans="2:19" x14ac:dyDescent="0.2">
      <c r="B12" s="11" t="s">
        <v>36</v>
      </c>
      <c r="C12" s="11" t="s">
        <v>83</v>
      </c>
      <c r="D12" t="s">
        <v>20</v>
      </c>
      <c r="E12" s="2">
        <v>2</v>
      </c>
      <c r="F12" s="2">
        <v>2</v>
      </c>
      <c r="G12" s="6">
        <v>459.9</v>
      </c>
      <c r="H12" s="7">
        <v>316484</v>
      </c>
      <c r="I12">
        <v>0.12838300228586033</v>
      </c>
      <c r="J12" s="6">
        <v>1531.3088010449649</v>
      </c>
      <c r="K12" s="6">
        <v>1991.2088010449647</v>
      </c>
      <c r="L12" s="12">
        <v>-586.98</v>
      </c>
      <c r="N12" s="22">
        <f t="shared" si="0"/>
        <v>1404.2288010449647</v>
      </c>
      <c r="O12" s="14">
        <f t="shared" si="1"/>
        <v>1800</v>
      </c>
      <c r="P12" s="14">
        <f t="shared" si="2"/>
        <v>500</v>
      </c>
      <c r="Q12" s="27">
        <f t="shared" si="3"/>
        <v>2300</v>
      </c>
      <c r="S12" s="16">
        <f t="shared" si="4"/>
        <v>3704.2288010449647</v>
      </c>
    </row>
    <row r="13" spans="2:19" ht="16" x14ac:dyDescent="0.2">
      <c r="B13" s="11" t="s">
        <v>37</v>
      </c>
      <c r="C13" s="31" t="s">
        <v>84</v>
      </c>
      <c r="D13" t="s">
        <v>4</v>
      </c>
      <c r="E13" s="2">
        <v>2</v>
      </c>
      <c r="F13" s="2">
        <v>0</v>
      </c>
      <c r="G13" s="6">
        <v>459.9</v>
      </c>
      <c r="H13" s="7">
        <v>107965</v>
      </c>
      <c r="I13">
        <v>4.3796434706945407E-2</v>
      </c>
      <c r="J13" s="6">
        <v>522.38898239664445</v>
      </c>
      <c r="K13" s="6">
        <v>982.28898239664443</v>
      </c>
      <c r="L13" s="12">
        <v>-307.36</v>
      </c>
      <c r="N13" s="22">
        <f t="shared" si="0"/>
        <v>674.92898239664441</v>
      </c>
      <c r="O13" s="14">
        <f t="shared" si="1"/>
        <v>1800</v>
      </c>
      <c r="P13" s="14">
        <f t="shared" si="2"/>
        <v>0</v>
      </c>
      <c r="Q13" s="27">
        <f t="shared" si="3"/>
        <v>1800</v>
      </c>
      <c r="S13" s="16">
        <f t="shared" si="4"/>
        <v>2474.9289823966446</v>
      </c>
    </row>
    <row r="14" spans="2:19" x14ac:dyDescent="0.2">
      <c r="B14" s="11" t="s">
        <v>38</v>
      </c>
      <c r="C14" s="11" t="s">
        <v>85</v>
      </c>
      <c r="D14" t="s">
        <v>21</v>
      </c>
      <c r="E14" s="2">
        <v>2</v>
      </c>
      <c r="F14" s="2">
        <v>1</v>
      </c>
      <c r="G14" s="6">
        <v>459.9</v>
      </c>
      <c r="H14" s="7">
        <v>349400</v>
      </c>
      <c r="I14">
        <v>0.14173550953185499</v>
      </c>
      <c r="J14" s="6">
        <v>1690.5729676227254</v>
      </c>
      <c r="K14" s="6">
        <v>2150.4729676227253</v>
      </c>
      <c r="L14" s="12">
        <v>-631.11</v>
      </c>
      <c r="N14" s="22">
        <f t="shared" si="0"/>
        <v>1519.3629676227251</v>
      </c>
      <c r="O14" s="14">
        <f t="shared" si="1"/>
        <v>1800</v>
      </c>
      <c r="P14" s="14">
        <f t="shared" si="2"/>
        <v>250</v>
      </c>
      <c r="Q14" s="27">
        <f t="shared" si="3"/>
        <v>2050</v>
      </c>
      <c r="S14" s="16">
        <f t="shared" si="4"/>
        <v>3569.3629676227251</v>
      </c>
    </row>
    <row r="15" spans="2:19" ht="15.5" customHeight="1" x14ac:dyDescent="0.2">
      <c r="B15" s="11" t="s">
        <v>39</v>
      </c>
      <c r="C15" s="31" t="s">
        <v>86</v>
      </c>
      <c r="D15" t="s">
        <v>22</v>
      </c>
      <c r="E15" s="2">
        <v>1</v>
      </c>
      <c r="F15" s="2">
        <v>1</v>
      </c>
      <c r="G15" s="6">
        <v>229.95</v>
      </c>
      <c r="H15" s="7">
        <v>0</v>
      </c>
      <c r="I15">
        <v>0</v>
      </c>
      <c r="J15" s="6">
        <v>0</v>
      </c>
      <c r="K15" s="6">
        <v>229.95</v>
      </c>
      <c r="L15" s="12">
        <v>-81.290000000000006</v>
      </c>
      <c r="N15" s="22">
        <f t="shared" si="0"/>
        <v>148.65999999999997</v>
      </c>
      <c r="O15" s="14">
        <f t="shared" si="1"/>
        <v>900</v>
      </c>
      <c r="P15" s="14">
        <f t="shared" si="2"/>
        <v>250</v>
      </c>
      <c r="Q15" s="27">
        <f t="shared" si="3"/>
        <v>1150</v>
      </c>
      <c r="S15" s="16">
        <f t="shared" si="4"/>
        <v>1298.6599999999999</v>
      </c>
    </row>
    <row r="16" spans="2:19" x14ac:dyDescent="0.2">
      <c r="B16" s="11" t="s">
        <v>40</v>
      </c>
      <c r="C16" s="11" t="s">
        <v>87</v>
      </c>
      <c r="D16" t="s">
        <v>23</v>
      </c>
      <c r="E16" s="2">
        <v>1</v>
      </c>
      <c r="F16" s="2">
        <v>1</v>
      </c>
      <c r="G16" s="6">
        <v>229.95</v>
      </c>
      <c r="H16" s="7">
        <v>0</v>
      </c>
      <c r="I16">
        <v>0</v>
      </c>
      <c r="J16" s="6">
        <v>0</v>
      </c>
      <c r="K16" s="6">
        <v>229.95</v>
      </c>
      <c r="L16" s="12">
        <v>-81.290000000000006</v>
      </c>
      <c r="N16" s="22">
        <f t="shared" si="0"/>
        <v>148.65999999999997</v>
      </c>
      <c r="O16" s="14">
        <f t="shared" si="1"/>
        <v>900</v>
      </c>
      <c r="P16" s="14">
        <f t="shared" si="2"/>
        <v>250</v>
      </c>
      <c r="Q16" s="27">
        <f t="shared" si="3"/>
        <v>1150</v>
      </c>
      <c r="S16" s="16">
        <f t="shared" si="4"/>
        <v>1298.6599999999999</v>
      </c>
    </row>
    <row r="17" spans="2:19" x14ac:dyDescent="0.2">
      <c r="B17" s="11" t="s">
        <v>41</v>
      </c>
      <c r="C17" s="11" t="s">
        <v>88</v>
      </c>
      <c r="D17" t="s">
        <v>24</v>
      </c>
      <c r="E17" s="2">
        <v>1</v>
      </c>
      <c r="F17" s="2">
        <v>1</v>
      </c>
      <c r="G17" s="6">
        <v>229.95</v>
      </c>
      <c r="H17" s="7">
        <v>2320</v>
      </c>
      <c r="I17">
        <v>9.4111729282742875E-4</v>
      </c>
      <c r="J17" s="6">
        <v>11.225327088966008</v>
      </c>
      <c r="K17" s="6">
        <v>241.17532708896599</v>
      </c>
      <c r="L17" s="12">
        <v>-84.4</v>
      </c>
      <c r="N17" s="22">
        <f t="shared" si="0"/>
        <v>156.77532708896598</v>
      </c>
      <c r="O17" s="14">
        <f t="shared" si="1"/>
        <v>900</v>
      </c>
      <c r="P17" s="14">
        <f t="shared" si="2"/>
        <v>250</v>
      </c>
      <c r="Q17" s="27">
        <f t="shared" si="3"/>
        <v>1150</v>
      </c>
      <c r="S17" s="16">
        <f t="shared" si="4"/>
        <v>1306.7753270889659</v>
      </c>
    </row>
    <row r="18" spans="2:19" x14ac:dyDescent="0.2">
      <c r="B18" s="11" t="s">
        <v>42</v>
      </c>
      <c r="C18" s="11" t="s">
        <v>89</v>
      </c>
      <c r="D18" t="s">
        <v>25</v>
      </c>
      <c r="E18" s="2">
        <v>2</v>
      </c>
      <c r="F18" s="2">
        <v>0</v>
      </c>
      <c r="G18" s="6">
        <v>459.9</v>
      </c>
      <c r="H18" s="7">
        <v>42191</v>
      </c>
      <c r="I18">
        <v>1.7114948147276744E-2</v>
      </c>
      <c r="J18" s="6">
        <v>204.14128241834692</v>
      </c>
      <c r="K18" s="6">
        <v>664.0412824183469</v>
      </c>
      <c r="L18" s="12">
        <v>-219.16</v>
      </c>
      <c r="N18" s="22">
        <f t="shared" si="0"/>
        <v>444.88128241834693</v>
      </c>
      <c r="O18" s="14">
        <f t="shared" si="1"/>
        <v>1800</v>
      </c>
      <c r="P18" s="14">
        <f t="shared" si="2"/>
        <v>0</v>
      </c>
      <c r="Q18" s="27">
        <f t="shared" si="3"/>
        <v>1800</v>
      </c>
      <c r="S18" s="16">
        <f t="shared" si="4"/>
        <v>2244.8812824183469</v>
      </c>
    </row>
    <row r="19" spans="2:19" x14ac:dyDescent="0.2">
      <c r="B19" s="11" t="s">
        <v>43</v>
      </c>
      <c r="C19" s="11" t="s">
        <v>90</v>
      </c>
      <c r="D19" t="s">
        <v>26</v>
      </c>
      <c r="E19" s="2">
        <v>3</v>
      </c>
      <c r="F19" s="2">
        <v>1</v>
      </c>
      <c r="G19" s="6">
        <v>689.84999999999991</v>
      </c>
      <c r="H19" s="7">
        <v>84383</v>
      </c>
      <c r="I19">
        <v>3.4230301948559014E-2</v>
      </c>
      <c r="J19" s="6">
        <v>408.2874033397494</v>
      </c>
      <c r="K19" s="6">
        <v>1098.1374033397492</v>
      </c>
      <c r="L19" s="12">
        <v>-357.03</v>
      </c>
      <c r="N19" s="22">
        <f t="shared" si="0"/>
        <v>741.10740333974923</v>
      </c>
      <c r="O19" s="14">
        <f t="shared" si="1"/>
        <v>2700</v>
      </c>
      <c r="P19" s="14">
        <f t="shared" si="2"/>
        <v>250</v>
      </c>
      <c r="Q19" s="27">
        <f t="shared" si="3"/>
        <v>2950</v>
      </c>
      <c r="S19" s="16">
        <f t="shared" si="4"/>
        <v>3691.107403339749</v>
      </c>
    </row>
    <row r="20" spans="2:19" x14ac:dyDescent="0.2">
      <c r="B20" s="11" t="s">
        <v>2</v>
      </c>
      <c r="C20" s="33" t="s">
        <v>109</v>
      </c>
      <c r="D20" t="s">
        <v>27</v>
      </c>
      <c r="E20" s="2">
        <v>1</v>
      </c>
      <c r="F20" s="2">
        <v>1</v>
      </c>
      <c r="G20" s="6">
        <v>229.95</v>
      </c>
      <c r="H20" s="7">
        <v>0</v>
      </c>
      <c r="I20">
        <v>0</v>
      </c>
      <c r="J20" s="6">
        <v>0</v>
      </c>
      <c r="K20" s="6">
        <v>229.95</v>
      </c>
      <c r="L20" s="12">
        <v>-81.290000000000006</v>
      </c>
      <c r="N20" s="22">
        <f t="shared" si="0"/>
        <v>148.65999999999997</v>
      </c>
      <c r="O20" s="14">
        <f t="shared" si="1"/>
        <v>900</v>
      </c>
      <c r="P20" s="14">
        <f t="shared" si="2"/>
        <v>250</v>
      </c>
      <c r="Q20" s="27">
        <f t="shared" si="3"/>
        <v>1150</v>
      </c>
      <c r="S20" s="16">
        <f t="shared" si="4"/>
        <v>1298.6599999999999</v>
      </c>
    </row>
    <row r="21" spans="2:19" x14ac:dyDescent="0.2">
      <c r="B21" s="11" t="s">
        <v>2</v>
      </c>
      <c r="C21" s="33" t="s">
        <v>109</v>
      </c>
      <c r="D21" s="9">
        <v>1</v>
      </c>
      <c r="E21" s="2">
        <v>1</v>
      </c>
      <c r="F21" s="2">
        <v>1</v>
      </c>
      <c r="G21" s="6">
        <v>229.95</v>
      </c>
      <c r="H21" s="7">
        <v>0</v>
      </c>
      <c r="I21">
        <v>0</v>
      </c>
      <c r="J21" s="6">
        <v>0</v>
      </c>
      <c r="K21" s="6">
        <v>229.95</v>
      </c>
      <c r="L21" s="12">
        <v>-81.290000000000006</v>
      </c>
      <c r="N21" s="22">
        <f t="shared" si="0"/>
        <v>148.65999999999997</v>
      </c>
      <c r="O21" s="14">
        <f t="shared" si="1"/>
        <v>900</v>
      </c>
      <c r="P21" s="14">
        <f t="shared" si="2"/>
        <v>250</v>
      </c>
      <c r="Q21" s="27">
        <f t="shared" si="3"/>
        <v>1150</v>
      </c>
      <c r="S21" s="16">
        <f t="shared" si="4"/>
        <v>1298.6599999999999</v>
      </c>
    </row>
    <row r="22" spans="2:19" ht="16" x14ac:dyDescent="0.2">
      <c r="B22" s="11" t="s">
        <v>38</v>
      </c>
      <c r="C22" s="31" t="s">
        <v>85</v>
      </c>
      <c r="D22" s="9">
        <v>2</v>
      </c>
      <c r="E22" s="2">
        <v>1</v>
      </c>
      <c r="F22" s="2">
        <v>1</v>
      </c>
      <c r="G22" s="6">
        <v>229.95</v>
      </c>
      <c r="H22" s="7">
        <v>3840</v>
      </c>
      <c r="I22">
        <v>1.5577113812316062E-3</v>
      </c>
      <c r="J22" s="6">
        <v>18.579851733460981</v>
      </c>
      <c r="K22" s="6">
        <v>248.52985173346096</v>
      </c>
      <c r="L22" s="12">
        <v>-86.93</v>
      </c>
      <c r="N22" s="22">
        <f t="shared" si="0"/>
        <v>161.59985173346095</v>
      </c>
      <c r="O22" s="14">
        <f t="shared" si="1"/>
        <v>900</v>
      </c>
      <c r="P22" s="14">
        <f t="shared" si="2"/>
        <v>250</v>
      </c>
      <c r="Q22" s="27">
        <f t="shared" si="3"/>
        <v>1150</v>
      </c>
      <c r="S22" s="16">
        <f t="shared" si="4"/>
        <v>1311.599851733461</v>
      </c>
    </row>
    <row r="23" spans="2:19" x14ac:dyDescent="0.2">
      <c r="B23" s="11" t="s">
        <v>50</v>
      </c>
      <c r="C23" s="11" t="s">
        <v>92</v>
      </c>
      <c r="D23" s="9">
        <v>3</v>
      </c>
      <c r="E23" s="2">
        <v>1</v>
      </c>
      <c r="F23" s="2">
        <v>1</v>
      </c>
      <c r="G23" s="6">
        <v>229.95</v>
      </c>
      <c r="H23" s="7">
        <v>98820</v>
      </c>
      <c r="I23">
        <v>4.0086728826382111E-2</v>
      </c>
      <c r="J23" s="6">
        <v>478.14087195328483</v>
      </c>
      <c r="K23" s="6">
        <v>708.09087195328482</v>
      </c>
      <c r="L23" s="12">
        <v>-213.8</v>
      </c>
      <c r="N23" s="22">
        <f t="shared" si="0"/>
        <v>494.29087195328481</v>
      </c>
      <c r="O23" s="14">
        <f t="shared" si="1"/>
        <v>900</v>
      </c>
      <c r="P23" s="14">
        <f t="shared" si="2"/>
        <v>250</v>
      </c>
      <c r="Q23" s="27">
        <f t="shared" si="3"/>
        <v>1150</v>
      </c>
      <c r="S23" s="16">
        <f t="shared" si="4"/>
        <v>1644.2908719532847</v>
      </c>
    </row>
    <row r="24" spans="2:19" x14ac:dyDescent="0.2">
      <c r="B24" s="11" t="s">
        <v>51</v>
      </c>
      <c r="C24" s="32" t="s">
        <v>91</v>
      </c>
      <c r="D24" s="9">
        <v>4</v>
      </c>
      <c r="E24" s="2">
        <v>1</v>
      </c>
      <c r="F24" s="2">
        <v>1</v>
      </c>
      <c r="G24" s="6">
        <v>229.95</v>
      </c>
      <c r="H24" s="7">
        <v>103247</v>
      </c>
      <c r="I24">
        <v>4.1882559108859282E-2</v>
      </c>
      <c r="J24" s="6">
        <v>499.56092498037651</v>
      </c>
      <c r="K24" s="6">
        <v>729.51092498037656</v>
      </c>
      <c r="L24" s="12">
        <v>-219.75</v>
      </c>
      <c r="N24" s="22">
        <f t="shared" si="0"/>
        <v>509.76092498037656</v>
      </c>
      <c r="O24" s="14">
        <f t="shared" si="1"/>
        <v>900</v>
      </c>
      <c r="P24" s="14">
        <f t="shared" si="2"/>
        <v>250</v>
      </c>
      <c r="Q24" s="27">
        <f t="shared" si="3"/>
        <v>1150</v>
      </c>
      <c r="S24" s="16">
        <f t="shared" si="4"/>
        <v>1659.7609249803766</v>
      </c>
    </row>
    <row r="25" spans="2:19" x14ac:dyDescent="0.2">
      <c r="B25" s="11" t="s">
        <v>42</v>
      </c>
      <c r="C25" s="11" t="s">
        <v>89</v>
      </c>
      <c r="D25" s="9">
        <v>5</v>
      </c>
      <c r="E25" s="2">
        <v>1</v>
      </c>
      <c r="F25" s="2">
        <v>1</v>
      </c>
      <c r="G25" s="6">
        <v>229.95</v>
      </c>
      <c r="H25" s="7">
        <v>0</v>
      </c>
      <c r="I25">
        <v>0</v>
      </c>
      <c r="J25" s="6">
        <v>0</v>
      </c>
      <c r="K25" s="6">
        <v>229.95</v>
      </c>
      <c r="L25" s="12">
        <v>-81.290000000000006</v>
      </c>
      <c r="N25" s="22">
        <f t="shared" si="0"/>
        <v>148.65999999999997</v>
      </c>
      <c r="O25" s="14">
        <f t="shared" si="1"/>
        <v>900</v>
      </c>
      <c r="P25" s="14">
        <f t="shared" si="2"/>
        <v>250</v>
      </c>
      <c r="Q25" s="27">
        <f t="shared" si="3"/>
        <v>1150</v>
      </c>
      <c r="S25" s="16">
        <f t="shared" si="4"/>
        <v>1298.6599999999999</v>
      </c>
    </row>
    <row r="26" spans="2:19" x14ac:dyDescent="0.2">
      <c r="B26" s="11" t="s">
        <v>52</v>
      </c>
      <c r="C26" s="11" t="s">
        <v>93</v>
      </c>
      <c r="D26" s="9">
        <v>6</v>
      </c>
      <c r="E26" s="2">
        <v>1</v>
      </c>
      <c r="F26" s="2">
        <v>1</v>
      </c>
      <c r="G26" s="6">
        <v>229.95</v>
      </c>
      <c r="H26" s="7">
        <v>0</v>
      </c>
      <c r="I26">
        <v>0</v>
      </c>
      <c r="J26" s="6">
        <v>0</v>
      </c>
      <c r="K26" s="6">
        <v>229.95</v>
      </c>
      <c r="L26" s="12">
        <v>-81.290000000000006</v>
      </c>
      <c r="N26" s="22">
        <f t="shared" si="0"/>
        <v>148.65999999999997</v>
      </c>
      <c r="O26" s="14">
        <f t="shared" si="1"/>
        <v>900</v>
      </c>
      <c r="P26" s="14">
        <f t="shared" si="2"/>
        <v>250</v>
      </c>
      <c r="Q26" s="27">
        <f t="shared" si="3"/>
        <v>1150</v>
      </c>
      <c r="S26" s="16">
        <f t="shared" si="4"/>
        <v>1298.6599999999999</v>
      </c>
    </row>
    <row r="27" spans="2:19" x14ac:dyDescent="0.2">
      <c r="B27" s="11" t="s">
        <v>54</v>
      </c>
      <c r="C27" s="33" t="s">
        <v>109</v>
      </c>
      <c r="D27" s="9">
        <v>7</v>
      </c>
      <c r="E27" s="2">
        <v>1</v>
      </c>
      <c r="F27" s="2">
        <v>1</v>
      </c>
      <c r="G27" s="6">
        <v>229.95</v>
      </c>
      <c r="H27" s="7">
        <v>0</v>
      </c>
      <c r="I27">
        <v>0</v>
      </c>
      <c r="J27" s="6">
        <v>0</v>
      </c>
      <c r="K27" s="6">
        <v>229.95</v>
      </c>
      <c r="L27" s="12">
        <v>-81.290000000000006</v>
      </c>
      <c r="N27" s="22">
        <f t="shared" si="0"/>
        <v>148.65999999999997</v>
      </c>
      <c r="O27" s="14">
        <f t="shared" si="1"/>
        <v>900</v>
      </c>
      <c r="P27" s="14">
        <f t="shared" si="2"/>
        <v>250</v>
      </c>
      <c r="Q27" s="27">
        <f t="shared" si="3"/>
        <v>1150</v>
      </c>
      <c r="S27" s="16">
        <f t="shared" si="4"/>
        <v>1298.6599999999999</v>
      </c>
    </row>
    <row r="28" spans="2:19" x14ac:dyDescent="0.2">
      <c r="B28" s="11" t="s">
        <v>55</v>
      </c>
      <c r="C28" s="11" t="s">
        <v>94</v>
      </c>
      <c r="D28" s="9">
        <v>8</v>
      </c>
      <c r="E28" s="2">
        <v>1</v>
      </c>
      <c r="F28" s="2">
        <v>0</v>
      </c>
      <c r="G28" s="6">
        <v>229.95</v>
      </c>
      <c r="H28" s="7">
        <v>0</v>
      </c>
      <c r="I28">
        <v>0</v>
      </c>
      <c r="J28" s="6">
        <v>0</v>
      </c>
      <c r="K28" s="6">
        <v>229.95</v>
      </c>
      <c r="L28" s="12">
        <v>-81.290000000000006</v>
      </c>
      <c r="N28" s="22">
        <f t="shared" si="0"/>
        <v>148.65999999999997</v>
      </c>
      <c r="O28" s="14">
        <f t="shared" si="1"/>
        <v>900</v>
      </c>
      <c r="P28" s="14">
        <f t="shared" si="2"/>
        <v>0</v>
      </c>
      <c r="Q28" s="27">
        <f t="shared" si="3"/>
        <v>900</v>
      </c>
      <c r="S28" s="16">
        <f t="shared" si="4"/>
        <v>1048.6599999999999</v>
      </c>
    </row>
    <row r="29" spans="2:19" x14ac:dyDescent="0.2">
      <c r="B29" s="11" t="s">
        <v>60</v>
      </c>
      <c r="C29" s="11" t="s">
        <v>95</v>
      </c>
      <c r="D29" s="9">
        <v>9</v>
      </c>
      <c r="E29" s="2">
        <v>1</v>
      </c>
      <c r="F29" s="2">
        <v>1</v>
      </c>
      <c r="G29" s="6">
        <v>229.95</v>
      </c>
      <c r="H29" s="7">
        <v>3581</v>
      </c>
      <c r="I29">
        <v>1.4526469937995786E-3</v>
      </c>
      <c r="J29" s="6">
        <v>17.32667944206348</v>
      </c>
      <c r="K29" s="6">
        <v>247.27667944206348</v>
      </c>
      <c r="L29" s="12">
        <v>-86.09</v>
      </c>
      <c r="N29" s="22">
        <f t="shared" si="0"/>
        <v>161.18667944206348</v>
      </c>
      <c r="O29" s="14">
        <f t="shared" si="1"/>
        <v>900</v>
      </c>
      <c r="P29" s="14">
        <f t="shared" si="2"/>
        <v>250</v>
      </c>
      <c r="Q29" s="27">
        <f t="shared" si="3"/>
        <v>1150</v>
      </c>
      <c r="S29" s="16">
        <f t="shared" si="4"/>
        <v>1311.1866794420635</v>
      </c>
    </row>
    <row r="30" spans="2:19" ht="16" x14ac:dyDescent="0.2">
      <c r="B30" s="11" t="s">
        <v>61</v>
      </c>
      <c r="C30" s="31" t="s">
        <v>96</v>
      </c>
      <c r="D30" s="9">
        <v>10</v>
      </c>
      <c r="E30" s="2">
        <v>1</v>
      </c>
      <c r="F30" s="2">
        <v>0</v>
      </c>
      <c r="G30" s="6">
        <v>229.95</v>
      </c>
      <c r="H30" s="7">
        <v>6662</v>
      </c>
      <c r="I30">
        <v>2.702466984834625E-3</v>
      </c>
      <c r="J30" s="6">
        <v>32.234107356332565</v>
      </c>
      <c r="K30" s="6">
        <v>262.18410735633256</v>
      </c>
      <c r="L30" s="12">
        <v>-90.22</v>
      </c>
      <c r="N30" s="22">
        <f t="shared" si="0"/>
        <v>171.96410735633256</v>
      </c>
      <c r="O30" s="14">
        <f t="shared" si="1"/>
        <v>900</v>
      </c>
      <c r="P30" s="14">
        <f t="shared" si="2"/>
        <v>0</v>
      </c>
      <c r="Q30" s="27">
        <f t="shared" si="3"/>
        <v>900</v>
      </c>
      <c r="S30" s="16">
        <f t="shared" si="4"/>
        <v>1071.9641073563325</v>
      </c>
    </row>
    <row r="31" spans="2:19" x14ac:dyDescent="0.2">
      <c r="B31" s="11" t="s">
        <v>62</v>
      </c>
      <c r="C31" s="11" t="s">
        <v>97</v>
      </c>
      <c r="D31" s="9">
        <v>11</v>
      </c>
      <c r="E31" s="2">
        <v>1</v>
      </c>
      <c r="F31" s="2">
        <v>1</v>
      </c>
      <c r="G31" s="6">
        <v>229.95</v>
      </c>
      <c r="H31" s="7">
        <v>15419</v>
      </c>
      <c r="I31">
        <v>6.2547791112526393E-3</v>
      </c>
      <c r="J31" s="6">
        <v>74.604878614123649</v>
      </c>
      <c r="K31" s="6">
        <v>304.55487861412365</v>
      </c>
      <c r="L31" s="12">
        <v>-101.97</v>
      </c>
      <c r="N31" s="22">
        <f t="shared" si="0"/>
        <v>202.58487861412365</v>
      </c>
      <c r="O31" s="14">
        <f t="shared" si="1"/>
        <v>900</v>
      </c>
      <c r="P31" s="14">
        <f t="shared" si="2"/>
        <v>250</v>
      </c>
      <c r="Q31" s="27">
        <f t="shared" si="3"/>
        <v>1150</v>
      </c>
      <c r="S31" s="16">
        <f t="shared" si="4"/>
        <v>1352.5848786141237</v>
      </c>
    </row>
    <row r="32" spans="2:19" x14ac:dyDescent="0.2">
      <c r="B32" s="11" t="s">
        <v>62</v>
      </c>
      <c r="C32" s="11" t="s">
        <v>97</v>
      </c>
      <c r="D32" s="9">
        <v>12</v>
      </c>
      <c r="E32" s="2">
        <v>1</v>
      </c>
      <c r="F32" s="2">
        <v>1</v>
      </c>
      <c r="G32" s="6">
        <v>229.95</v>
      </c>
      <c r="H32" s="7">
        <v>2471</v>
      </c>
      <c r="I32">
        <v>1.0023710476623174E-3</v>
      </c>
      <c r="J32" s="6">
        <v>11.955941050359916</v>
      </c>
      <c r="K32" s="6">
        <v>241.9059410503599</v>
      </c>
      <c r="L32" s="12">
        <v>-84.59</v>
      </c>
      <c r="N32" s="22">
        <f t="shared" si="0"/>
        <v>157.3159410503599</v>
      </c>
      <c r="O32" s="14">
        <f t="shared" si="1"/>
        <v>900</v>
      </c>
      <c r="P32" s="14">
        <f t="shared" si="2"/>
        <v>250</v>
      </c>
      <c r="Q32" s="27">
        <f t="shared" si="3"/>
        <v>1150</v>
      </c>
      <c r="S32" s="16">
        <f t="shared" si="4"/>
        <v>1307.3159410503599</v>
      </c>
    </row>
    <row r="33" spans="2:19" ht="16" x14ac:dyDescent="0.2">
      <c r="B33" s="11" t="s">
        <v>63</v>
      </c>
      <c r="C33" s="31" t="s">
        <v>98</v>
      </c>
      <c r="D33" s="9">
        <v>13</v>
      </c>
      <c r="E33" s="2">
        <v>1</v>
      </c>
      <c r="F33" s="2">
        <v>1</v>
      </c>
      <c r="G33" s="6">
        <v>229.95</v>
      </c>
      <c r="H33" s="7">
        <v>7786</v>
      </c>
      <c r="I33">
        <v>3.1584220870492933E-3</v>
      </c>
      <c r="J33" s="6">
        <v>37.672584790814376</v>
      </c>
      <c r="K33" s="6">
        <v>267.62258479081436</v>
      </c>
      <c r="L33" s="12">
        <v>-91.74</v>
      </c>
      <c r="N33" s="22">
        <f t="shared" si="0"/>
        <v>175.88258479081435</v>
      </c>
      <c r="O33" s="14">
        <f t="shared" si="1"/>
        <v>900</v>
      </c>
      <c r="P33" s="14">
        <f t="shared" si="2"/>
        <v>250</v>
      </c>
      <c r="Q33" s="27">
        <f t="shared" si="3"/>
        <v>1150</v>
      </c>
      <c r="S33" s="16">
        <f t="shared" si="4"/>
        <v>1325.8825847908142</v>
      </c>
    </row>
    <row r="34" spans="2:19" x14ac:dyDescent="0.2">
      <c r="B34" s="11" t="s">
        <v>64</v>
      </c>
      <c r="C34" s="11" t="s">
        <v>99</v>
      </c>
      <c r="D34" s="9">
        <v>14</v>
      </c>
      <c r="E34" s="2">
        <v>1</v>
      </c>
      <c r="F34" s="2">
        <v>0</v>
      </c>
      <c r="G34" s="6">
        <v>229.95</v>
      </c>
      <c r="H34" s="7">
        <v>6764</v>
      </c>
      <c r="I34">
        <v>2.7438436933985896E-3</v>
      </c>
      <c r="J34" s="6">
        <v>32.727634668002622</v>
      </c>
      <c r="K34" s="6">
        <v>262.67763466800261</v>
      </c>
      <c r="L34" s="12">
        <v>-90.36</v>
      </c>
      <c r="N34" s="22">
        <f t="shared" si="0"/>
        <v>172.3176346680026</v>
      </c>
      <c r="O34" s="14">
        <f t="shared" si="1"/>
        <v>900</v>
      </c>
      <c r="P34" s="14">
        <f t="shared" si="2"/>
        <v>0</v>
      </c>
      <c r="Q34" s="27">
        <f t="shared" si="3"/>
        <v>900</v>
      </c>
      <c r="S34" s="16">
        <f t="shared" si="4"/>
        <v>1072.3176346680025</v>
      </c>
    </row>
    <row r="35" spans="2:19" x14ac:dyDescent="0.2">
      <c r="B35" s="11" t="s">
        <v>65</v>
      </c>
      <c r="C35" s="11" t="s">
        <v>100</v>
      </c>
      <c r="D35" s="9">
        <v>15</v>
      </c>
      <c r="E35" s="2">
        <v>1</v>
      </c>
      <c r="F35" s="2">
        <v>1</v>
      </c>
      <c r="G35" s="6">
        <v>229.95</v>
      </c>
      <c r="H35" s="7">
        <v>5267</v>
      </c>
      <c r="I35">
        <v>2.1365796471215807E-3</v>
      </c>
      <c r="J35" s="6">
        <v>25.484395593786193</v>
      </c>
      <c r="K35" s="6">
        <v>255.43439559378618</v>
      </c>
      <c r="L35" s="12">
        <v>-88.36</v>
      </c>
      <c r="N35" s="22">
        <f t="shared" si="0"/>
        <v>167.07439559378616</v>
      </c>
      <c r="O35" s="14">
        <f t="shared" si="1"/>
        <v>900</v>
      </c>
      <c r="P35" s="14">
        <f t="shared" si="2"/>
        <v>250</v>
      </c>
      <c r="Q35" s="27">
        <f t="shared" si="3"/>
        <v>1150</v>
      </c>
      <c r="S35" s="16">
        <f t="shared" si="4"/>
        <v>1317.0743955937862</v>
      </c>
    </row>
    <row r="36" spans="2:19" x14ac:dyDescent="0.2">
      <c r="B36" s="11" t="s">
        <v>66</v>
      </c>
      <c r="C36" s="11" t="s">
        <v>101</v>
      </c>
      <c r="D36" s="9">
        <v>16</v>
      </c>
      <c r="E36" s="2">
        <v>1</v>
      </c>
      <c r="F36" s="2">
        <v>1</v>
      </c>
      <c r="G36" s="6">
        <v>229.95</v>
      </c>
      <c r="H36" s="7">
        <v>106584</v>
      </c>
      <c r="I36">
        <v>4.3236226525309771E-2</v>
      </c>
      <c r="J36" s="6">
        <v>515.70700967687628</v>
      </c>
      <c r="K36" s="6">
        <v>745.65700967687621</v>
      </c>
      <c r="L36" s="12">
        <v>-224.23</v>
      </c>
      <c r="N36" s="22">
        <f t="shared" si="0"/>
        <v>521.4270096768762</v>
      </c>
      <c r="O36" s="14">
        <f t="shared" si="1"/>
        <v>900</v>
      </c>
      <c r="P36" s="14">
        <f t="shared" si="2"/>
        <v>250</v>
      </c>
      <c r="Q36" s="27">
        <f t="shared" si="3"/>
        <v>1150</v>
      </c>
      <c r="S36" s="16">
        <f t="shared" si="4"/>
        <v>1671.4270096768762</v>
      </c>
    </row>
    <row r="37" spans="2:19" x14ac:dyDescent="0.2">
      <c r="B37" s="11" t="s">
        <v>66</v>
      </c>
      <c r="C37" s="11" t="s">
        <v>101</v>
      </c>
      <c r="D37" s="9">
        <v>17</v>
      </c>
      <c r="E37" s="2">
        <v>1</v>
      </c>
      <c r="F37" s="2">
        <v>1</v>
      </c>
      <c r="G37" s="6">
        <v>229.95</v>
      </c>
      <c r="H37" s="7">
        <v>25127</v>
      </c>
      <c r="I37">
        <v>1.0192868196928793E-2</v>
      </c>
      <c r="J37" s="6">
        <v>121.57706627777969</v>
      </c>
      <c r="K37" s="6">
        <v>351.52706627777968</v>
      </c>
      <c r="L37" s="12">
        <v>-114.98</v>
      </c>
      <c r="N37" s="22">
        <f t="shared" si="0"/>
        <v>236.54706627777966</v>
      </c>
      <c r="O37" s="14">
        <f t="shared" si="1"/>
        <v>900</v>
      </c>
      <c r="P37" s="14">
        <f t="shared" si="2"/>
        <v>250</v>
      </c>
      <c r="Q37" s="27">
        <f t="shared" si="3"/>
        <v>1150</v>
      </c>
      <c r="S37" s="16">
        <f t="shared" si="4"/>
        <v>1386.5470662777798</v>
      </c>
    </row>
    <row r="38" spans="2:19" x14ac:dyDescent="0.2">
      <c r="B38" s="9" t="s">
        <v>67</v>
      </c>
      <c r="C38" s="9" t="s">
        <v>102</v>
      </c>
      <c r="D38" s="9">
        <v>18</v>
      </c>
      <c r="E38" s="2">
        <v>1</v>
      </c>
      <c r="F38" s="2">
        <v>1</v>
      </c>
      <c r="G38" s="6">
        <v>229.95</v>
      </c>
      <c r="H38" s="7">
        <v>26032</v>
      </c>
      <c r="I38">
        <v>1.0559985071932596E-2</v>
      </c>
      <c r="J38" s="6">
        <v>125.95591154308755</v>
      </c>
      <c r="K38" s="6">
        <v>355.90591154308754</v>
      </c>
      <c r="L38" s="12">
        <v>-116.2</v>
      </c>
      <c r="N38" s="22">
        <f t="shared" si="0"/>
        <v>239.70591154308755</v>
      </c>
      <c r="O38" s="14">
        <f t="shared" si="1"/>
        <v>900</v>
      </c>
      <c r="P38" s="14">
        <f t="shared" si="2"/>
        <v>250</v>
      </c>
      <c r="Q38" s="27">
        <f t="shared" si="3"/>
        <v>1150</v>
      </c>
      <c r="S38" s="16">
        <f t="shared" si="4"/>
        <v>1389.7059115430875</v>
      </c>
    </row>
    <row r="39" spans="2:19" x14ac:dyDescent="0.2">
      <c r="B39" s="9" t="s">
        <v>68</v>
      </c>
      <c r="C39" s="9" t="s">
        <v>103</v>
      </c>
      <c r="D39" s="9">
        <v>19</v>
      </c>
      <c r="E39" s="2">
        <v>1</v>
      </c>
      <c r="F39" s="2">
        <v>1</v>
      </c>
      <c r="G39" s="6">
        <v>229.95</v>
      </c>
      <c r="H39" s="7">
        <v>0</v>
      </c>
      <c r="I39">
        <v>0</v>
      </c>
      <c r="J39" s="6">
        <v>0</v>
      </c>
      <c r="K39" s="6">
        <v>229.95</v>
      </c>
      <c r="L39" s="12">
        <v>-81.290000000000006</v>
      </c>
      <c r="N39" s="22">
        <f t="shared" si="0"/>
        <v>148.65999999999997</v>
      </c>
      <c r="O39" s="14">
        <f t="shared" si="1"/>
        <v>900</v>
      </c>
      <c r="P39" s="14">
        <f t="shared" si="2"/>
        <v>250</v>
      </c>
      <c r="Q39" s="27">
        <f t="shared" si="3"/>
        <v>1150</v>
      </c>
      <c r="S39" s="16">
        <f t="shared" si="4"/>
        <v>1298.6599999999999</v>
      </c>
    </row>
    <row r="40" spans="2:19" x14ac:dyDescent="0.2">
      <c r="B40" s="9" t="s">
        <v>69</v>
      </c>
      <c r="C40" s="30" t="s">
        <v>104</v>
      </c>
      <c r="D40" s="9">
        <v>20</v>
      </c>
      <c r="E40" s="2">
        <v>1</v>
      </c>
      <c r="F40" s="2">
        <v>1</v>
      </c>
      <c r="G40" s="6">
        <v>229.95</v>
      </c>
      <c r="H40" s="7">
        <v>5820</v>
      </c>
      <c r="I40">
        <v>2.360906312179153E-3</v>
      </c>
      <c r="J40" s="6">
        <v>28.160087783526798</v>
      </c>
      <c r="K40" s="6">
        <v>258.11008778352681</v>
      </c>
      <c r="L40" s="12">
        <v>-89.09</v>
      </c>
      <c r="N40" s="22">
        <f t="shared" si="0"/>
        <v>169.0200877835268</v>
      </c>
      <c r="O40" s="14">
        <f t="shared" si="1"/>
        <v>900</v>
      </c>
      <c r="P40" s="14">
        <f t="shared" si="2"/>
        <v>250</v>
      </c>
      <c r="Q40" s="27">
        <f t="shared" si="3"/>
        <v>1150</v>
      </c>
      <c r="S40" s="16">
        <f t="shared" si="4"/>
        <v>1319.0200877835268</v>
      </c>
    </row>
    <row r="41" spans="2:19" x14ac:dyDescent="0.2">
      <c r="B41" s="9" t="s">
        <v>70</v>
      </c>
      <c r="C41" s="9" t="s">
        <v>105</v>
      </c>
      <c r="D41" s="9">
        <v>21</v>
      </c>
      <c r="E41" s="2">
        <v>1</v>
      </c>
      <c r="F41" s="2">
        <v>1</v>
      </c>
      <c r="G41" s="6">
        <v>229.95</v>
      </c>
      <c r="H41" s="7">
        <v>103247</v>
      </c>
      <c r="I41">
        <v>4.1882559108859282E-2</v>
      </c>
      <c r="J41" s="6">
        <v>499.56092498037651</v>
      </c>
      <c r="K41" s="6">
        <v>729.51092498037656</v>
      </c>
      <c r="L41" s="12">
        <v>-219.75</v>
      </c>
      <c r="N41" s="22">
        <f t="shared" si="0"/>
        <v>509.76092498037656</v>
      </c>
      <c r="O41" s="14">
        <f t="shared" si="1"/>
        <v>900</v>
      </c>
      <c r="P41" s="14">
        <f t="shared" si="2"/>
        <v>250</v>
      </c>
      <c r="Q41" s="27">
        <f t="shared" si="3"/>
        <v>1150</v>
      </c>
      <c r="S41" s="16">
        <f t="shared" si="4"/>
        <v>1659.7609249803766</v>
      </c>
    </row>
    <row r="42" spans="2:19" x14ac:dyDescent="0.2">
      <c r="B42" s="9" t="s">
        <v>71</v>
      </c>
      <c r="C42" s="30" t="s">
        <v>106</v>
      </c>
      <c r="D42" s="9">
        <v>22</v>
      </c>
      <c r="E42" s="2">
        <v>1</v>
      </c>
      <c r="F42" s="2">
        <v>1</v>
      </c>
      <c r="G42" s="6">
        <v>229.95</v>
      </c>
      <c r="H42" s="7">
        <v>104337</v>
      </c>
      <c r="I42">
        <v>4.2324721974885959E-2</v>
      </c>
      <c r="J42" s="6">
        <v>504.83489331096825</v>
      </c>
      <c r="K42" s="6">
        <v>734.7848933109683</v>
      </c>
      <c r="L42" s="12">
        <v>-221.21</v>
      </c>
      <c r="N42" s="22">
        <f t="shared" si="0"/>
        <v>513.57489331096826</v>
      </c>
      <c r="O42" s="14">
        <f t="shared" si="1"/>
        <v>900</v>
      </c>
      <c r="P42" s="14">
        <f t="shared" si="2"/>
        <v>250</v>
      </c>
      <c r="Q42" s="27">
        <f t="shared" si="3"/>
        <v>1150</v>
      </c>
      <c r="S42" s="16">
        <f t="shared" si="4"/>
        <v>1663.5748933109683</v>
      </c>
    </row>
    <row r="43" spans="2:19" x14ac:dyDescent="0.2">
      <c r="B43" s="9" t="s">
        <v>72</v>
      </c>
      <c r="C43" s="30" t="s">
        <v>107</v>
      </c>
      <c r="D43" s="9">
        <v>23</v>
      </c>
      <c r="E43" s="2">
        <v>1</v>
      </c>
      <c r="F43" s="2">
        <v>1</v>
      </c>
      <c r="G43" s="6">
        <v>229.95</v>
      </c>
      <c r="H43" s="7">
        <v>19035</v>
      </c>
      <c r="I43">
        <v>7.7216239952457352E-3</v>
      </c>
      <c r="J43" s="6">
        <v>92.10090566313275</v>
      </c>
      <c r="K43" s="6">
        <v>322.05090566313277</v>
      </c>
      <c r="L43" s="12">
        <v>-106.82</v>
      </c>
      <c r="N43" s="22">
        <f t="shared" si="0"/>
        <v>215.23090566313277</v>
      </c>
      <c r="O43" s="14">
        <f t="shared" si="1"/>
        <v>900</v>
      </c>
      <c r="P43" s="14">
        <f t="shared" si="2"/>
        <v>250</v>
      </c>
      <c r="Q43" s="27">
        <f t="shared" si="3"/>
        <v>1150</v>
      </c>
      <c r="S43" s="16">
        <f t="shared" si="4"/>
        <v>1365.2309056631327</v>
      </c>
    </row>
    <row r="44" spans="2:19" x14ac:dyDescent="0.2">
      <c r="B44" s="9" t="s">
        <v>73</v>
      </c>
      <c r="C44" s="9" t="s">
        <v>108</v>
      </c>
      <c r="D44" s="9">
        <v>24</v>
      </c>
      <c r="E44" s="2">
        <v>1</v>
      </c>
      <c r="F44" s="2">
        <v>0</v>
      </c>
      <c r="G44" s="6">
        <v>229.95</v>
      </c>
      <c r="H44" s="7">
        <v>0</v>
      </c>
      <c r="I44">
        <v>0</v>
      </c>
      <c r="J44" s="6">
        <v>0</v>
      </c>
      <c r="K44" s="6">
        <v>229.95</v>
      </c>
      <c r="L44" s="12">
        <v>-81.290000000000006</v>
      </c>
      <c r="N44" s="22">
        <f t="shared" si="0"/>
        <v>148.65999999999997</v>
      </c>
      <c r="O44" s="14">
        <f t="shared" si="1"/>
        <v>900</v>
      </c>
      <c r="P44" s="14">
        <f t="shared" si="2"/>
        <v>0</v>
      </c>
      <c r="Q44" s="27">
        <f t="shared" si="3"/>
        <v>900</v>
      </c>
      <c r="S44" s="16">
        <f t="shared" si="4"/>
        <v>1048.6599999999999</v>
      </c>
    </row>
    <row r="45" spans="2:19" ht="16" thickBot="1" x14ac:dyDescent="0.25">
      <c r="B45" s="9" t="s">
        <v>73</v>
      </c>
      <c r="D45" s="9">
        <v>25</v>
      </c>
      <c r="E45" s="2">
        <v>1</v>
      </c>
      <c r="F45" s="2">
        <v>0</v>
      </c>
      <c r="G45" s="6">
        <v>229.95</v>
      </c>
      <c r="H45" s="7">
        <v>0</v>
      </c>
      <c r="I45">
        <v>0</v>
      </c>
      <c r="J45" s="6">
        <v>0</v>
      </c>
      <c r="K45" s="6">
        <v>229.95</v>
      </c>
      <c r="L45" s="12">
        <v>-81.290000000000006</v>
      </c>
      <c r="N45" s="23">
        <f t="shared" si="0"/>
        <v>148.65999999999997</v>
      </c>
      <c r="O45" s="14">
        <f t="shared" si="1"/>
        <v>900</v>
      </c>
      <c r="P45" s="14">
        <f t="shared" si="2"/>
        <v>0</v>
      </c>
      <c r="Q45" s="28">
        <f t="shared" si="3"/>
        <v>900</v>
      </c>
      <c r="S45" s="16">
        <f t="shared" si="4"/>
        <v>1048.6599999999999</v>
      </c>
    </row>
    <row r="49" spans="2:19" s="1" customFormat="1" x14ac:dyDescent="0.2">
      <c r="B49" s="17" t="s">
        <v>53</v>
      </c>
      <c r="C49" s="17"/>
      <c r="E49" s="1">
        <f>SUM(E4:E48)</f>
        <v>58</v>
      </c>
      <c r="F49" s="1">
        <f>SUM(F4:F48)</f>
        <v>36</v>
      </c>
      <c r="I49" s="1">
        <f>SUM(I4:I48)</f>
        <v>1</v>
      </c>
      <c r="J49" s="29">
        <f>SUM(J4:J48)</f>
        <v>11927.66</v>
      </c>
      <c r="K49" s="29">
        <f>SUM(K4:K48)</f>
        <v>25264.760000000006</v>
      </c>
      <c r="L49" s="29">
        <f>SUM(L4:L48)</f>
        <v>-7788.7299999999987</v>
      </c>
      <c r="N49" s="18">
        <f>SUM(N4:N48)</f>
        <v>17476.029999999992</v>
      </c>
      <c r="O49" s="15">
        <f>SUM(O4:O48)</f>
        <v>52200</v>
      </c>
      <c r="P49" s="15">
        <f>SUM(P4:P45)</f>
        <v>9000</v>
      </c>
      <c r="Q49" s="15">
        <f>SUM(Q4:Q45)</f>
        <v>61200</v>
      </c>
      <c r="S49" s="16">
        <f>SUM(S4:S48)</f>
        <v>78676.030000000057</v>
      </c>
    </row>
  </sheetData>
  <hyperlinks>
    <hyperlink ref="C4" r:id="rId1" xr:uid="{74106B3F-703A-C447-A36B-3A60BD172BDD}"/>
    <hyperlink ref="C7" r:id="rId2" xr:uid="{3E79D71D-4A2A-1349-9080-BC6867BF1727}"/>
    <hyperlink ref="C8" r:id="rId3" xr:uid="{789ADF56-239A-DE4F-9A61-E0B075D7B960}"/>
    <hyperlink ref="C9" r:id="rId4" xr:uid="{E4DDD924-C5DE-524B-8959-72E83DCABE8D}"/>
    <hyperlink ref="C11" r:id="rId5" xr:uid="{A17A5606-9F7A-C648-95A6-7E26D204474C}"/>
    <hyperlink ref="C13" r:id="rId6" xr:uid="{413D044C-1736-CE4A-8502-C4FBCC350C8E}"/>
    <hyperlink ref="C15" r:id="rId7" xr:uid="{ACA32E25-9C2C-D843-A65D-C0CDD8D1BEA9}"/>
    <hyperlink ref="C22" r:id="rId8" xr:uid="{DF7D6E24-D17C-B048-A034-756B131F3C7D}"/>
    <hyperlink ref="C30" r:id="rId9" xr:uid="{7AC117B8-5B8B-3643-AB58-FC79B1768B66}"/>
    <hyperlink ref="C33" r:id="rId10" xr:uid="{5D2E1FAF-BDA8-0A42-A9E0-8A40FF3ACB59}"/>
    <hyperlink ref="C40" r:id="rId11" xr:uid="{936E3594-7931-5A4A-BD09-636AC735CA2B}"/>
    <hyperlink ref="C42" r:id="rId12" xr:uid="{924CBA4C-8A68-A24B-BD67-A5FE60B54F39}"/>
    <hyperlink ref="C43" r:id="rId13" xr:uid="{D2940F27-28E3-1F43-9C66-FD311F08107F}"/>
    <hyperlink ref="C24" r:id="rId14" xr:uid="{0D57CD2F-B934-224C-AB6E-FB14765251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Burge</dc:creator>
  <cp:lastModifiedBy>Microsoft Office User</cp:lastModifiedBy>
  <dcterms:created xsi:type="dcterms:W3CDTF">2023-05-22T16:51:48Z</dcterms:created>
  <dcterms:modified xsi:type="dcterms:W3CDTF">2023-05-29T22:54:13Z</dcterms:modified>
</cp:coreProperties>
</file>